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9"/>
  <workbookPr filterPrivacy="1" defaultThemeVersion="124226"/>
  <xr:revisionPtr revIDLastSave="0" documentId="13_ncr:1_{1B3CE567-A6E7-E449-A22F-ACEDED270286}" xr6:coauthVersionLast="47" xr6:coauthVersionMax="47" xr10:uidLastSave="{00000000-0000-0000-0000-000000000000}"/>
  <bookViews>
    <workbookView xWindow="1800" yWindow="500" windowWidth="28800" windowHeight="17540" tabRatio="944" xr2:uid="{00000000-000D-0000-FFFF-FFFF00000000}"/>
  </bookViews>
  <sheets>
    <sheet name="説明・目次" sheetId="1" r:id="rId1"/>
    <sheet name="E-01" sheetId="9" r:id="rId2"/>
    <sheet name="E-02" sheetId="10" r:id="rId3"/>
    <sheet name="E-03" sheetId="11" r:id="rId4"/>
    <sheet name="E-04" sheetId="12" r:id="rId5"/>
    <sheet name="E-05" sheetId="13" r:id="rId6"/>
    <sheet name="E-06" sheetId="14" r:id="rId7"/>
    <sheet name="E-07" sheetId="16" r:id="rId8"/>
    <sheet name="E-08" sheetId="17" r:id="rId9"/>
    <sheet name="E-09" sheetId="18" r:id="rId10"/>
    <sheet name="E-10" sheetId="19" r:id="rId11"/>
    <sheet name="E-11" sheetId="20" r:id="rId12"/>
    <sheet name="E-12" sheetId="21" r:id="rId13"/>
    <sheet name="E-13" sheetId="22" r:id="rId14"/>
    <sheet name="E-14" sheetId="2" r:id="rId15"/>
    <sheet name="E-15" sheetId="23" r:id="rId16"/>
    <sheet name="E-16" sheetId="26" r:id="rId17"/>
    <sheet name="E-17" sheetId="27" r:id="rId18"/>
    <sheet name="E-18" sheetId="25" r:id="rId19"/>
    <sheet name="E-19" sheetId="28" r:id="rId20"/>
    <sheet name="E-20" sheetId="29" r:id="rId21"/>
    <sheet name="E-21" sheetId="30" r:id="rId22"/>
    <sheet name="E-22" sheetId="31" r:id="rId23"/>
    <sheet name="E-23" sheetId="42" r:id="rId24"/>
    <sheet name="E-24" sheetId="33" r:id="rId25"/>
    <sheet name="E-25" sheetId="35" r:id="rId26"/>
    <sheet name="E-26" sheetId="34" r:id="rId27"/>
    <sheet name="E-27" sheetId="36" r:id="rId28"/>
    <sheet name="E-28" sheetId="41" r:id="rId29"/>
    <sheet name="E-29" sheetId="6" r:id="rId30"/>
    <sheet name="S-01" sheetId="7" r:id="rId31"/>
    <sheet name="S-02" sheetId="43" r:id="rId32"/>
    <sheet name="S-03" sheetId="45" r:id="rId33"/>
    <sheet name="S-04" sheetId="67" r:id="rId34"/>
    <sheet name="S-05" sheetId="64" r:id="rId35"/>
    <sheet name="S-06" sheetId="69" r:id="rId36"/>
    <sheet name="S-07" sheetId="71" r:id="rId37"/>
    <sheet name="S-08" sheetId="72" r:id="rId38"/>
    <sheet name="S-09" sheetId="63" r:id="rId39"/>
    <sheet name="S-10" sheetId="73" r:id="rId40"/>
    <sheet name="S-11" sheetId="74" r:id="rId41"/>
    <sheet name="S-12" sheetId="75" r:id="rId42"/>
    <sheet name="S-13" sheetId="77" r:id="rId43"/>
    <sheet name="S-14" sheetId="76" r:id="rId44"/>
    <sheet name="S-15" sheetId="50" r:id="rId45"/>
    <sheet name="S-16" sheetId="78" r:id="rId46"/>
    <sheet name="S-17" sheetId="79" r:id="rId47"/>
    <sheet name="S-18" sheetId="80" r:id="rId48"/>
    <sheet name="S-19" sheetId="81" r:id="rId49"/>
    <sheet name="S-20" sheetId="82" r:id="rId50"/>
    <sheet name="S-21" sheetId="68" r:id="rId51"/>
    <sheet name="S-22" sheetId="86" r:id="rId52"/>
    <sheet name="S-23" sheetId="66" r:id="rId53"/>
    <sheet name="S-24" sheetId="65" r:id="rId54"/>
    <sheet name="S-25" sheetId="70" r:id="rId55"/>
    <sheet name="S-26" sheetId="84" r:id="rId56"/>
    <sheet name="S-27" sheetId="83" r:id="rId57"/>
    <sheet name="S-28" sheetId="85" r:id="rId58"/>
    <sheet name="S-29" sheetId="53" r:id="rId59"/>
    <sheet name="S-30" sheetId="54" r:id="rId60"/>
    <sheet name="S-31" sheetId="55" r:id="rId61"/>
    <sheet name="S-32" sheetId="62" r:id="rId62"/>
    <sheet name="G-01" sheetId="56" r:id="rId63"/>
    <sheet name="G-02" sheetId="57" r:id="rId64"/>
    <sheet name="G-03" sheetId="58" r:id="rId65"/>
    <sheet name="G-04" sheetId="8" r:id="rId66"/>
    <sheet name="G-05" sheetId="4" r:id="rId67"/>
    <sheet name="G-06" sheetId="59" r:id="rId68"/>
    <sheet name="G-07" sheetId="60" r:id="rId69"/>
  </sheets>
  <definedNames>
    <definedName name="_xlnm.Print_Area" localSheetId="1">'E-01'!$A$1:$O$7</definedName>
    <definedName name="_xlnm.Print_Area" localSheetId="2">'E-02'!$A$1:$H$11</definedName>
    <definedName name="_xlnm.Print_Area" localSheetId="3">'E-03'!$A$1:$N$12</definedName>
    <definedName name="_xlnm.Print_Area" localSheetId="4">'E-04'!$A$1:$R$14</definedName>
    <definedName name="_xlnm.Print_Area" localSheetId="5">'E-05'!$A$1:$O$10</definedName>
    <definedName name="_xlnm.Print_Area" localSheetId="6">'E-06'!$A$1:$S$14</definedName>
    <definedName name="_xlnm.Print_Area" localSheetId="7">'E-07'!$A$1:$J$12</definedName>
    <definedName name="_xlnm.Print_Area" localSheetId="8">'E-08'!$A$1:$J$12</definedName>
    <definedName name="_xlnm.Print_Area" localSheetId="9">'E-09'!$A$1:$J$11</definedName>
    <definedName name="_xlnm.Print_Area" localSheetId="10">'E-10'!$A$1:$J$11</definedName>
    <definedName name="_xlnm.Print_Area" localSheetId="11">'E-11'!$A$1:$J$23</definedName>
    <definedName name="_xlnm.Print_Area" localSheetId="12">'E-12'!$A$1:$N$10</definedName>
    <definedName name="_xlnm.Print_Area" localSheetId="13">'E-13'!$A$1:$N$11</definedName>
    <definedName name="_xlnm.Print_Area" localSheetId="14">'E-14'!$A$1:$O$10</definedName>
    <definedName name="_xlnm.Print_Area" localSheetId="15">'E-15'!$A$1:$R$13</definedName>
    <definedName name="_xlnm.Print_Area" localSheetId="16">'E-16'!$A$1:$I$15</definedName>
    <definedName name="_xlnm.Print_Area" localSheetId="17">'E-17'!$A$1:$J$13</definedName>
    <definedName name="_xlnm.Print_Area" localSheetId="18">'E-18'!$A$1:$P$13</definedName>
    <definedName name="_xlnm.Print_Area" localSheetId="19">'E-19'!$A$1:$N$11</definedName>
    <definedName name="_xlnm.Print_Area" localSheetId="20">'E-20'!$A$1:$P$10</definedName>
    <definedName name="_xlnm.Print_Area" localSheetId="21">'E-21'!$A$1:$J$8</definedName>
    <definedName name="_xlnm.Print_Area" localSheetId="22">'E-22'!$A$1:$P$13</definedName>
    <definedName name="_xlnm.Print_Area" localSheetId="23">'E-23'!$A$1:$O$13</definedName>
    <definedName name="_xlnm.Print_Area" localSheetId="24">'E-24'!$A$1:$S$11</definedName>
    <definedName name="_xlnm.Print_Area" localSheetId="25">'E-25'!$A$1:$Q$13</definedName>
    <definedName name="_xlnm.Print_Area" localSheetId="26">'E-26'!$A$1:$I$9</definedName>
    <definedName name="_xlnm.Print_Area" localSheetId="27">'E-27'!$A$1:$O$64</definedName>
    <definedName name="_xlnm.Print_Area" localSheetId="28">'E-28'!$A$1:$AM$62</definedName>
    <definedName name="_xlnm.Print_Area" localSheetId="29">'E-29'!$A$1:$U$24</definedName>
    <definedName name="_xlnm.Print_Area" localSheetId="66">'G-05'!$A$1:$G$24</definedName>
    <definedName name="_xlnm.Print_Area" localSheetId="67">'G-06'!$A$1:$J$89</definedName>
    <definedName name="_xlnm.Print_Area" localSheetId="68">'G-07'!$A$1:$G$69</definedName>
    <definedName name="_xlnm.Print_Area" localSheetId="30">'S-01'!$A$1:$O$8</definedName>
    <definedName name="_xlnm.Print_Area" localSheetId="31">'S-02'!$A$1:$H$12</definedName>
    <definedName name="_xlnm.Print_Area" localSheetId="32">'S-03'!$A$1:$P$9</definedName>
    <definedName name="_xlnm.Print_Area" localSheetId="33">'S-04'!$A$1:$G$17</definedName>
    <definedName name="_xlnm.Print_Area" localSheetId="34">'S-05'!$A$1:$Q$21</definedName>
    <definedName name="_xlnm.Print_Area" localSheetId="35">'S-06'!$A$1:$D$21</definedName>
    <definedName name="_xlnm.Print_Area" localSheetId="36">'S-07'!$A$1:$D$14</definedName>
    <definedName name="_xlnm.Print_Area" localSheetId="37">'S-08'!$A$1:$G$12</definedName>
    <definedName name="_xlnm.Print_Area" localSheetId="38">'S-09'!$A$1:$G$13</definedName>
    <definedName name="_xlnm.Print_Area" localSheetId="39">'S-10'!$A$1:$G$21</definedName>
    <definedName name="_xlnm.Print_Area" localSheetId="40">'S-11'!$A$1:$G$15</definedName>
    <definedName name="_xlnm.Print_Area" localSheetId="41">'S-12'!$A$1:$F$11</definedName>
    <definedName name="_xlnm.Print_Area" localSheetId="42">'S-13'!$A$1:$F$10</definedName>
    <definedName name="_xlnm.Print_Area" localSheetId="44">'S-15'!$A$1:$M$11</definedName>
    <definedName name="_xlnm.Print_Area" localSheetId="45">'S-16'!$A$1:$G$13</definedName>
    <definedName name="_xlnm.Print_Area" localSheetId="46">'S-17'!$A$1:$G$11</definedName>
    <definedName name="_xlnm.Print_Area" localSheetId="47">'S-18'!$A$1:$G$14</definedName>
    <definedName name="_xlnm.Print_Area" localSheetId="48">'S-19'!$A$1:$G$12</definedName>
    <definedName name="_xlnm.Print_Area" localSheetId="49">'S-20'!$A$1:$G$14</definedName>
    <definedName name="_xlnm.Print_Area" localSheetId="50">'S-21'!$A$1:$H$25</definedName>
    <definedName name="_xlnm.Print_Area" localSheetId="51">'S-22'!$A$1:$G$31</definedName>
    <definedName name="_xlnm.Print_Area" localSheetId="52">'S-23'!$A$1:$M$13</definedName>
    <definedName name="_xlnm.Print_Area" localSheetId="53">'S-24'!$A$1:$M$14</definedName>
    <definedName name="_xlnm.Print_Area" localSheetId="54">'S-25'!$A$1:$F$11</definedName>
    <definedName name="_xlnm.Print_Area" localSheetId="55">'S-26'!$A$1:$D$16</definedName>
    <definedName name="_xlnm.Print_Area" localSheetId="56">'S-27'!$A$1:$F$20</definedName>
    <definedName name="_xlnm.Print_Area" localSheetId="57">'S-28'!$A$1:$F$18</definedName>
    <definedName name="_xlnm.Print_Area" localSheetId="59">'S-30'!$A$1:$L$20</definedName>
    <definedName name="_xlnm.Print_Area" localSheetId="60">'S-31'!$A$1:$J$31</definedName>
    <definedName name="_xlnm.Print_Area" localSheetId="61">'S-32'!$A$1:$E$9</definedName>
    <definedName name="_xlnm.Print_Area" localSheetId="0">説明・目次!$A$1:$B$48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0" i="20" l="1"/>
  <c r="O5" i="29"/>
  <c r="N55" i="36"/>
  <c r="F8" i="78" l="1"/>
  <c r="F7" i="78"/>
  <c r="F6" i="78"/>
  <c r="F5" i="78"/>
  <c r="M8" i="66"/>
  <c r="J8" i="66"/>
  <c r="G8" i="66"/>
  <c r="D8" i="66"/>
  <c r="C6" i="84"/>
  <c r="C5" i="84"/>
  <c r="M7" i="45" l="1"/>
  <c r="L7" i="45"/>
  <c r="K7" i="45"/>
  <c r="J7" i="45"/>
  <c r="I7" i="45"/>
  <c r="H7" i="45"/>
  <c r="G7" i="45"/>
  <c r="F7" i="45"/>
  <c r="E7" i="45"/>
  <c r="D7" i="45"/>
  <c r="C7" i="45"/>
  <c r="B7" i="45"/>
  <c r="C5" i="29" l="1"/>
  <c r="D5" i="29"/>
  <c r="E5" i="29"/>
  <c r="F5" i="29"/>
  <c r="G5" i="29"/>
  <c r="H5" i="29"/>
  <c r="I5" i="29"/>
  <c r="J5" i="29"/>
  <c r="K5" i="29"/>
  <c r="L5" i="29"/>
  <c r="M5" i="29"/>
  <c r="N5" i="29"/>
  <c r="P5" i="29"/>
  <c r="B5" i="29"/>
  <c r="E8" i="78" l="1"/>
  <c r="D8" i="78"/>
  <c r="C8" i="78"/>
  <c r="E7" i="78"/>
  <c r="D7" i="78"/>
  <c r="C7" i="78"/>
  <c r="H22" i="36" l="1"/>
  <c r="G22" i="36"/>
  <c r="F22" i="36"/>
  <c r="D22" i="36"/>
  <c r="C22" i="36"/>
  <c r="B22" i="36"/>
  <c r="H17" i="36"/>
  <c r="G17" i="36"/>
  <c r="F17" i="36"/>
  <c r="D17" i="36"/>
  <c r="C17" i="36"/>
  <c r="B17" i="36"/>
  <c r="H12" i="36"/>
  <c r="G12" i="36"/>
  <c r="F12" i="36"/>
  <c r="D12" i="36"/>
  <c r="C12" i="36"/>
  <c r="B12" i="36"/>
</calcChain>
</file>

<file path=xl/sharedStrings.xml><?xml version="1.0" encoding="utf-8"?>
<sst xmlns="http://schemas.openxmlformats.org/spreadsheetml/2006/main" count="2238" uniqueCount="751">
  <si>
    <t>A-</t>
    <phoneticPr fontId="2"/>
  </si>
  <si>
    <t>A</t>
    <phoneticPr fontId="2"/>
  </si>
  <si>
    <t>B</t>
    <phoneticPr fontId="2"/>
  </si>
  <si>
    <t xml:space="preserve">― </t>
  </si>
  <si>
    <t>INPUT</t>
    <phoneticPr fontId="2"/>
  </si>
  <si>
    <t>○</t>
  </si>
  <si>
    <t>◎</t>
  </si>
  <si>
    <t>-</t>
    <phoneticPr fontId="2"/>
  </si>
  <si>
    <t>-</t>
  </si>
  <si>
    <t>6（4）</t>
    <phoneticPr fontId="2"/>
  </si>
  <si>
    <t>S</t>
    <phoneticPr fontId="2"/>
  </si>
  <si>
    <t>C</t>
    <phoneticPr fontId="2"/>
  </si>
  <si>
    <t>ー</t>
    <phoneticPr fontId="2"/>
  </si>
  <si>
    <t>14/14</t>
    <phoneticPr fontId="2"/>
  </si>
  <si>
    <t>ー</t>
  </si>
  <si>
    <t>8/8</t>
    <phoneticPr fontId="2"/>
  </si>
  <si>
    <t>〇</t>
    <phoneticPr fontId="2"/>
  </si>
  <si>
    <t>15/15</t>
    <phoneticPr fontId="2"/>
  </si>
  <si>
    <t>◎</t>
    <phoneticPr fontId="2"/>
  </si>
  <si>
    <t>10/10</t>
    <phoneticPr fontId="2"/>
  </si>
  <si>
    <t>－</t>
    <phoneticPr fontId="2"/>
  </si>
  <si>
    <t>Kao ESG Data</t>
    <rPh sb="0" eb="2">
      <t>カオウ</t>
    </rPh>
    <rPh sb="8" eb="9">
      <t>シュウ</t>
    </rPh>
    <phoneticPr fontId="2"/>
  </si>
  <si>
    <r>
      <t>【Fiscal year】
The Kao Group’s fiscal year end changed from March 31 to December 31 from the year ended December 31, 2012.
2012</t>
    </r>
    <r>
      <rPr>
        <vertAlign val="superscript"/>
        <sz val="10"/>
        <color theme="1"/>
        <rFont val="Meiryo UI"/>
        <family val="3"/>
        <charset val="128"/>
      </rPr>
      <t>*1</t>
    </r>
    <r>
      <rPr>
        <sz val="10"/>
        <color theme="1"/>
        <rFont val="Meiryo UI"/>
        <family val="2"/>
        <charset val="128"/>
      </rPr>
      <t>: Due to a change in the fiscal year end, the term of consolidation for the fiscal period ended December 31, 2012 consisted of the nine months from April to December for Kao Corporation and its subsidiaries whose fiscal year end was previously March 31, and the 12 months from January to December for subsidiaries whose fiscal year end was December 31.
2012</t>
    </r>
    <r>
      <rPr>
        <vertAlign val="superscript"/>
        <sz val="10"/>
        <color theme="1"/>
        <rFont val="Meiryo UI"/>
        <family val="3"/>
        <charset val="128"/>
      </rPr>
      <t>*2</t>
    </r>
    <r>
      <rPr>
        <sz val="10"/>
        <color theme="1"/>
        <rFont val="Meiryo UI"/>
        <family val="2"/>
        <charset val="128"/>
      </rPr>
      <t>: Figures for the year from January 1 to December 31, 2012 for Kao Group companies whose fiscal year end was previously March 31.
【Per unit of sales】
Per unit of sales is calculated based on Japanese standards up to FY2015, and on IFRS in FY2016 thereafter.</t>
    </r>
    <phoneticPr fontId="2"/>
  </si>
  <si>
    <t>●Environmental</t>
    <phoneticPr fontId="2"/>
  </si>
  <si>
    <t>●Social</t>
    <phoneticPr fontId="2"/>
  </si>
  <si>
    <t>E-01 Percentage of total sales held by products displaying the “eco together” logo (consumer products in Japan)</t>
    <phoneticPr fontId="2"/>
  </si>
  <si>
    <t>S-01 Certified palm oil purchases (Kao Group)</t>
    <phoneticPr fontId="2"/>
  </si>
  <si>
    <t>E-02 CDP evaluation</t>
    <phoneticPr fontId="2"/>
  </si>
  <si>
    <t>S-02 Results of supplier risk assessments based on Sedex</t>
    <phoneticPr fontId="2"/>
  </si>
  <si>
    <r>
      <t>E-03 Ratio of CO</t>
    </r>
    <r>
      <rPr>
        <u/>
        <vertAlign val="subscript"/>
        <sz val="10"/>
        <color theme="10"/>
        <rFont val="Meiryo UI"/>
        <family val="3"/>
        <charset val="128"/>
      </rPr>
      <t>2</t>
    </r>
    <r>
      <rPr>
        <u/>
        <sz val="10"/>
        <color theme="10"/>
        <rFont val="Meiryo UI"/>
        <family val="2"/>
        <charset val="128"/>
      </rPr>
      <t xml:space="preserve"> emissions at each stage of the Kao product lifecycle</t>
    </r>
    <phoneticPr fontId="2"/>
  </si>
  <si>
    <t>S-03 Number of companies that participated in the vendor summits</t>
    <phoneticPr fontId="2"/>
  </si>
  <si>
    <t>E-04 Energy consumption (all sites)</t>
    <phoneticPr fontId="2"/>
  </si>
  <si>
    <t>S-04 Employment system utilization status (Kao Corporation)</t>
    <rPh sb="9" eb="11">
      <t>トウシ</t>
    </rPh>
    <phoneticPr fontId="2"/>
  </si>
  <si>
    <r>
      <t>E-05 CO</t>
    </r>
    <r>
      <rPr>
        <u/>
        <vertAlign val="subscript"/>
        <sz val="10"/>
        <color theme="10"/>
        <rFont val="Meiryo UI"/>
        <family val="3"/>
        <charset val="128"/>
      </rPr>
      <t>2</t>
    </r>
    <r>
      <rPr>
        <u/>
        <sz val="10"/>
        <color theme="10"/>
        <rFont val="Meiryo UI"/>
        <family val="2"/>
        <charset val="128"/>
      </rPr>
      <t xml:space="preserve"> emissions across the entire product lifecycle (Kao Group)</t>
    </r>
    <phoneticPr fontId="2"/>
  </si>
  <si>
    <t>S-05 Number of employees / management positions</t>
    <phoneticPr fontId="2"/>
  </si>
  <si>
    <t>E-06 GHG emissions (all sites)</t>
    <phoneticPr fontId="2"/>
  </si>
  <si>
    <r>
      <t>E-07 Scope 1 CO</t>
    </r>
    <r>
      <rPr>
        <u/>
        <vertAlign val="subscript"/>
        <sz val="10"/>
        <color theme="10"/>
        <rFont val="Meiryo UI"/>
        <family val="2"/>
        <charset val="128"/>
      </rPr>
      <t>2</t>
    </r>
    <r>
      <rPr>
        <u/>
        <sz val="10"/>
        <color theme="10"/>
        <rFont val="Meiryo UI"/>
        <family val="2"/>
        <charset val="128"/>
      </rPr>
      <t xml:space="preserve"> emissions</t>
    </r>
    <phoneticPr fontId="2"/>
  </si>
  <si>
    <t>S-07 Percentage of employees by age group</t>
    <phoneticPr fontId="2"/>
  </si>
  <si>
    <t>S-08 Situation regarding union members</t>
    <phoneticPr fontId="2"/>
  </si>
  <si>
    <t>E-09 Purchased electricity, steam, etc.</t>
    <phoneticPr fontId="2"/>
  </si>
  <si>
    <t>E-10 Fuel consumption by fuel type (terajoules)</t>
    <phoneticPr fontId="2"/>
  </si>
  <si>
    <t>S-10 Situation regarding newly hired employees</t>
    <phoneticPr fontId="2"/>
  </si>
  <si>
    <t>S-11 Percentage of newly hired employee by age group</t>
    <phoneticPr fontId="2"/>
  </si>
  <si>
    <t>E-13 Ratio of water consumed at each stage of Kao products lifecycle</t>
    <phoneticPr fontId="2"/>
  </si>
  <si>
    <t>S-13 Percentage of open positions filled by internal candidates</t>
    <phoneticPr fontId="2"/>
  </si>
  <si>
    <t>E-14 Water consumption across the entire product lifecycle (Kao Group)</t>
    <phoneticPr fontId="2"/>
  </si>
  <si>
    <t>S-14 Percentage of career hires in new hires</t>
    <phoneticPr fontId="2"/>
  </si>
  <si>
    <t>E-15 Water consumption (withdrawal) (all sites)</t>
    <phoneticPr fontId="2"/>
  </si>
  <si>
    <t>S-15 Situation of re-employed after retirement (Kao Corporation)</t>
    <phoneticPr fontId="2"/>
  </si>
  <si>
    <t>E-16 Water withdrawal amount by source</t>
    <phoneticPr fontId="2"/>
  </si>
  <si>
    <t>S-16 Situation regarding employee turnover</t>
    <phoneticPr fontId="2"/>
  </si>
  <si>
    <t>E-17 Wastewater discharge by destination</t>
    <phoneticPr fontId="2"/>
  </si>
  <si>
    <t>S-17 Employee turnover rate by gender</t>
    <phoneticPr fontId="2"/>
  </si>
  <si>
    <t>E-18 COD pollution load (all production sites)</t>
    <phoneticPr fontId="2"/>
  </si>
  <si>
    <t>S-18 Employee turnover rate by age group</t>
    <phoneticPr fontId="2"/>
  </si>
  <si>
    <t>E-19 Compliance status with environmental laws and regulations</t>
    <phoneticPr fontId="2"/>
  </si>
  <si>
    <t>S-19 Voluntary employee turnover rate by gender</t>
    <phoneticPr fontId="2"/>
  </si>
  <si>
    <t>E-20 Total emissions of chemical substances subject to the PRTR system</t>
    <phoneticPr fontId="2"/>
  </si>
  <si>
    <t>S-20 Voluntary employee turnover rate by age group</t>
    <phoneticPr fontId="2"/>
  </si>
  <si>
    <t>S-21 Employment system utilization status related to childcare, nursing care and family care (Kao Corporation)</t>
    <phoneticPr fontId="2"/>
  </si>
  <si>
    <t>E-22 NOx emissions</t>
    <phoneticPr fontId="2"/>
  </si>
  <si>
    <t>S-22 Situation of female employees</t>
    <phoneticPr fontId="2"/>
  </si>
  <si>
    <t>E-23 SOx emissions</t>
    <phoneticPr fontId="2"/>
  </si>
  <si>
    <t>E-24 Usage and reduction volume of plastic in refill and replacement categories</t>
    <phoneticPr fontId="2"/>
  </si>
  <si>
    <t>E-25 Amount of generated waste and other unwanted materials (all sites)</t>
    <phoneticPr fontId="2"/>
  </si>
  <si>
    <t>E-26 Waste reused or recycled</t>
    <rPh sb="20" eb="21">
      <t>トウ</t>
    </rPh>
    <phoneticPr fontId="2"/>
  </si>
  <si>
    <t>E-27 Business operations and environmental impact</t>
    <phoneticPr fontId="2"/>
  </si>
  <si>
    <t>E-28 Environmental accounting: Environmental conservation costs</t>
    <phoneticPr fontId="2"/>
  </si>
  <si>
    <t>E-29 Environmental accounting: Economic effect associated with environmental conservation activities</t>
    <phoneticPr fontId="2"/>
  </si>
  <si>
    <t>●Governance</t>
    <phoneticPr fontId="2"/>
  </si>
  <si>
    <t>G-01 Fines and settlements pertaining to anticompetitive practices</t>
    <phoneticPr fontId="25"/>
  </si>
  <si>
    <t>G-02 Number of dispute pertaining to anticompetitive practices and bribery</t>
    <rPh sb="5" eb="7">
      <t>ケイソウ</t>
    </rPh>
    <rPh sb="7" eb="9">
      <t>チョウサ</t>
    </rPh>
    <rPh sb="9" eb="11">
      <t>ケンスウ</t>
    </rPh>
    <phoneticPr fontId="25"/>
  </si>
  <si>
    <t>G-03 Number of bribery violations</t>
    <phoneticPr fontId="25"/>
  </si>
  <si>
    <t>G-04 Punitive dismissals</t>
    <phoneticPr fontId="25"/>
  </si>
  <si>
    <t>G-05 Evolution of Kao’s corporate governance</t>
    <phoneticPr fontId="2"/>
  </si>
  <si>
    <t>G-06 Attending members for meetings of the Board of Directors, the Audit &amp; Supervisory Board and other committees</t>
    <phoneticPr fontId="2"/>
  </si>
  <si>
    <t>G-07 Compensation paid to Directors / Compensation paid for individual Directors</t>
    <phoneticPr fontId="2"/>
  </si>
  <si>
    <t>Environmental</t>
    <phoneticPr fontId="2"/>
  </si>
  <si>
    <r>
      <t>2012</t>
    </r>
    <r>
      <rPr>
        <vertAlign val="superscript"/>
        <sz val="10"/>
        <color theme="1"/>
        <rFont val="Meiryo UI"/>
        <family val="3"/>
        <charset val="128"/>
      </rPr>
      <t>*1</t>
    </r>
    <phoneticPr fontId="2"/>
  </si>
  <si>
    <r>
      <t>2012</t>
    </r>
    <r>
      <rPr>
        <vertAlign val="superscript"/>
        <sz val="10"/>
        <color theme="1"/>
        <rFont val="Meiryo UI"/>
        <family val="3"/>
        <charset val="128"/>
      </rPr>
      <t>*2</t>
    </r>
    <phoneticPr fontId="2"/>
  </si>
  <si>
    <t>Sales ratio (%)</t>
    <phoneticPr fontId="2"/>
  </si>
  <si>
    <t>Back to Contents</t>
    <phoneticPr fontId="2"/>
  </si>
  <si>
    <t>Climate Change</t>
    <phoneticPr fontId="2"/>
  </si>
  <si>
    <t>Forests (Timber)</t>
    <phoneticPr fontId="2"/>
  </si>
  <si>
    <t>Forests (Palm Oil)</t>
    <phoneticPr fontId="2"/>
  </si>
  <si>
    <t>Water Security</t>
    <phoneticPr fontId="2"/>
  </si>
  <si>
    <t>Supplier Engagement</t>
    <phoneticPr fontId="2"/>
  </si>
  <si>
    <r>
      <t>E-03 Ratio of CO</t>
    </r>
    <r>
      <rPr>
        <b/>
        <vertAlign val="subscript"/>
        <sz val="10"/>
        <color theme="1"/>
        <rFont val="Meiryo UI"/>
        <family val="3"/>
        <charset val="128"/>
      </rPr>
      <t>2</t>
    </r>
    <r>
      <rPr>
        <b/>
        <sz val="10"/>
        <color theme="1"/>
        <rFont val="Meiryo UI"/>
        <family val="3"/>
        <charset val="128"/>
      </rPr>
      <t xml:space="preserve"> emissions at each stage of the Kao product lifecycle</t>
    </r>
    <phoneticPr fontId="2"/>
  </si>
  <si>
    <r>
      <t>2012</t>
    </r>
    <r>
      <rPr>
        <vertAlign val="superscript"/>
        <sz val="10"/>
        <color theme="1"/>
        <rFont val="Meiryo UI"/>
        <family val="3"/>
        <charset val="128"/>
      </rPr>
      <t>*1</t>
    </r>
  </si>
  <si>
    <r>
      <t>2012</t>
    </r>
    <r>
      <rPr>
        <vertAlign val="superscript"/>
        <sz val="10"/>
        <color theme="1"/>
        <rFont val="Meiryo UI"/>
        <family val="3"/>
        <charset val="128"/>
      </rPr>
      <t>*2</t>
    </r>
  </si>
  <si>
    <t>Procurement of raw materials (%)</t>
  </si>
  <si>
    <t>Development/Manufacturing/Sales (%)</t>
  </si>
  <si>
    <t>Distribution (%)</t>
  </si>
  <si>
    <t>Use (%)</t>
  </si>
  <si>
    <t>Disposal/Recycling (%)</t>
  </si>
  <si>
    <r>
      <t>* Calculated as the combined total for the amount of lifecycle CO</t>
    </r>
    <r>
      <rPr>
        <vertAlign val="subscript"/>
        <sz val="10"/>
        <color theme="1"/>
        <rFont val="Meiryo UI"/>
        <family val="3"/>
        <charset val="128"/>
      </rPr>
      <t>2</t>
    </r>
    <r>
      <rPr>
        <sz val="10"/>
        <color theme="1"/>
        <rFont val="Meiryo UI"/>
        <family val="2"/>
        <charset val="128"/>
      </rPr>
      <t xml:space="preserve"> emissions of individual products sold within and outside Japan, multiplied by their annual sales quantity. Among the lifecycle, the estimated emissions from the manufacturing and distribution processes are substituted by the actual emissions from these processes. However, this amount does not include emissions related to the use and disposal of chemical products.</t>
    </r>
    <phoneticPr fontId="2"/>
  </si>
  <si>
    <t>2021 targets</t>
    <phoneticPr fontId="2"/>
  </si>
  <si>
    <t>2025 targets</t>
    <phoneticPr fontId="2"/>
  </si>
  <si>
    <t>2030 targets</t>
    <phoneticPr fontId="2"/>
  </si>
  <si>
    <t>Total (PJ)</t>
  </si>
  <si>
    <t>　Europe (PJ)</t>
    <phoneticPr fontId="2"/>
  </si>
  <si>
    <t>　Americas (PJ)</t>
    <phoneticPr fontId="2"/>
  </si>
  <si>
    <t>　Asia (PJ)</t>
    <phoneticPr fontId="2"/>
  </si>
  <si>
    <t>　Japan (PJ)</t>
    <phoneticPr fontId="2"/>
  </si>
  <si>
    <t>Per unit (of sales) reduction rate compared to 2005 (%)</t>
  </si>
  <si>
    <t>Per unit (of sales) reduction rate  year-on-year (%)</t>
    <phoneticPr fontId="2"/>
  </si>
  <si>
    <t>* Boundary: All Kao Group sites including company cars in Japan</t>
    <rPh sb="20" eb="22">
      <t>コクナイ</t>
    </rPh>
    <phoneticPr fontId="2"/>
  </si>
  <si>
    <r>
      <t>E-05 CO</t>
    </r>
    <r>
      <rPr>
        <b/>
        <vertAlign val="subscript"/>
        <sz val="10"/>
        <color theme="1"/>
        <rFont val="Meiryo UI"/>
        <family val="3"/>
        <charset val="128"/>
      </rPr>
      <t>2</t>
    </r>
    <r>
      <rPr>
        <b/>
        <sz val="10"/>
        <color theme="1"/>
        <rFont val="Meiryo UI"/>
        <family val="3"/>
        <charset val="128"/>
      </rPr>
      <t xml:space="preserve"> emissions across the entire product lifecycle (Kao Group)</t>
    </r>
    <phoneticPr fontId="2"/>
  </si>
  <si>
    <r>
      <t>CO</t>
    </r>
    <r>
      <rPr>
        <vertAlign val="subscript"/>
        <sz val="10"/>
        <color theme="1"/>
        <rFont val="Meiryo UI"/>
        <family val="3"/>
        <charset val="128"/>
      </rPr>
      <t>2</t>
    </r>
    <r>
      <rPr>
        <sz val="10"/>
        <color theme="1"/>
        <rFont val="Meiryo UI"/>
        <family val="2"/>
        <charset val="128"/>
      </rPr>
      <t xml:space="preserve"> emissions (Thousand tons)</t>
    </r>
    <phoneticPr fontId="2"/>
  </si>
  <si>
    <t>Per unit (of sales) reduction rate compared to 2005 (%)</t>
    <phoneticPr fontId="2"/>
  </si>
  <si>
    <t>Absolute emissions reduction rate compared to 2017 (%)</t>
    <rPh sb="0" eb="3">
      <t>ゼッタイリョウ</t>
    </rPh>
    <rPh sb="3" eb="6">
      <t>サクゲンリツ</t>
    </rPh>
    <rPh sb="10" eb="12">
      <t>ネンヒ</t>
    </rPh>
    <phoneticPr fontId="2"/>
  </si>
  <si>
    <r>
      <t>* “CO</t>
    </r>
    <r>
      <rPr>
        <vertAlign val="subscript"/>
        <sz val="10"/>
        <color theme="1"/>
        <rFont val="Meiryo UI"/>
        <family val="3"/>
        <charset val="128"/>
      </rPr>
      <t>2</t>
    </r>
    <r>
      <rPr>
        <sz val="10"/>
        <color theme="1"/>
        <rFont val="Meiryo UI"/>
        <family val="2"/>
        <charset val="128"/>
      </rPr>
      <t xml:space="preserve"> emissions across the product lifecycle” is defined as the combined total for the amount of lifecycle emissions of individual products, excluding emissions during manufacturing and distribution, multiplied by their annual sales quantity and the amount of emissions from the group’s manufacturing and distribution processes. However, this amount does not include emissions related to the use and disposal of Chemical products.</t>
    </r>
    <phoneticPr fontId="2"/>
  </si>
  <si>
    <t xml:space="preserve">Total GHG emissions </t>
    <phoneticPr fontId="2"/>
  </si>
  <si>
    <t>　Europe</t>
    <phoneticPr fontId="2"/>
  </si>
  <si>
    <t>　Americas</t>
    <phoneticPr fontId="2"/>
  </si>
  <si>
    <t>　Asia</t>
    <phoneticPr fontId="2"/>
  </si>
  <si>
    <t>　Japan</t>
    <phoneticPr fontId="2"/>
  </si>
  <si>
    <r>
      <t>* Boundary: All Kao Group sites including company cars in Japan
* Gases included: The seven GHGs specified by the Kyoto Protocol (only CO</t>
    </r>
    <r>
      <rPr>
        <vertAlign val="subscript"/>
        <sz val="10"/>
        <color theme="1"/>
        <rFont val="Meiryo UI"/>
        <family val="3"/>
        <charset val="128"/>
      </rPr>
      <t>2</t>
    </r>
    <r>
      <rPr>
        <sz val="10"/>
        <color theme="1"/>
        <rFont val="Meiryo UI"/>
        <family val="2"/>
        <charset val="128"/>
      </rPr>
      <t xml:space="preserve"> for sites outside Japan)</t>
    </r>
    <phoneticPr fontId="2"/>
  </si>
  <si>
    <t>Total</t>
    <phoneticPr fontId="2"/>
  </si>
  <si>
    <t>* Scope 1: GHG emissions emitted directly by the company / organization
* Emission factors: In principle, uses factors defined in the Act on Promotion of Global Warming Countermeasures</t>
    <phoneticPr fontId="2"/>
  </si>
  <si>
    <r>
      <t>E-08 Scope 2 CO</t>
    </r>
    <r>
      <rPr>
        <u/>
        <vertAlign val="subscript"/>
        <sz val="10"/>
        <color theme="10"/>
        <rFont val="Meiryo UI"/>
        <family val="2"/>
        <charset val="128"/>
      </rPr>
      <t>2</t>
    </r>
    <r>
      <rPr>
        <u/>
        <sz val="10"/>
        <color theme="10"/>
        <rFont val="Meiryo UI"/>
        <family val="2"/>
        <charset val="128"/>
      </rPr>
      <t xml:space="preserve"> emissions</t>
    </r>
    <phoneticPr fontId="2"/>
  </si>
  <si>
    <r>
      <t>E-11 Scope 3 CO</t>
    </r>
    <r>
      <rPr>
        <u/>
        <vertAlign val="subscript"/>
        <sz val="10"/>
        <color theme="10"/>
        <rFont val="Meiryo UI"/>
        <family val="2"/>
        <charset val="128"/>
      </rPr>
      <t>2</t>
    </r>
    <r>
      <rPr>
        <u/>
        <sz val="10"/>
        <color theme="10"/>
        <rFont val="Meiryo UI"/>
        <family val="2"/>
        <charset val="128"/>
      </rPr>
      <t xml:space="preserve"> emissions</t>
    </r>
    <phoneticPr fontId="2"/>
  </si>
  <si>
    <r>
      <t>E-12 CO</t>
    </r>
    <r>
      <rPr>
        <u/>
        <vertAlign val="subscript"/>
        <sz val="10"/>
        <color theme="10"/>
        <rFont val="Meiryo UI"/>
        <family val="2"/>
        <charset val="128"/>
      </rPr>
      <t>2</t>
    </r>
    <r>
      <rPr>
        <u/>
        <sz val="10"/>
        <color theme="10"/>
        <rFont val="Meiryo UI"/>
        <family val="2"/>
        <charset val="128"/>
      </rPr>
      <t xml:space="preserve"> emission during distribution (Japan)</t>
    </r>
    <phoneticPr fontId="2"/>
  </si>
  <si>
    <t>Total</t>
    <rPh sb="0" eb="5">
      <t>ソウケイ</t>
    </rPh>
    <phoneticPr fontId="2"/>
  </si>
  <si>
    <t>　Japan</t>
    <rPh sb="1" eb="3">
      <t>ニホン</t>
    </rPh>
    <phoneticPr fontId="2"/>
  </si>
  <si>
    <t>　Americas</t>
    <rPh sb="1" eb="3">
      <t>ベイシュウ</t>
    </rPh>
    <phoneticPr fontId="2"/>
  </si>
  <si>
    <t>　Europe</t>
    <rPh sb="1" eb="2">
      <t>オウ</t>
    </rPh>
    <rPh sb="2" eb="3">
      <t>シュウ</t>
    </rPh>
    <phoneticPr fontId="2"/>
  </si>
  <si>
    <r>
      <t>E-07 Scope 1 CO</t>
    </r>
    <r>
      <rPr>
        <b/>
        <vertAlign val="subscript"/>
        <sz val="10"/>
        <rFont val="Meiryo UI"/>
        <family val="2"/>
        <charset val="128"/>
      </rPr>
      <t>2</t>
    </r>
    <r>
      <rPr>
        <b/>
        <sz val="10"/>
        <rFont val="Meiryo UI"/>
        <family val="2"/>
        <charset val="128"/>
      </rPr>
      <t xml:space="preserve"> emissions</t>
    </r>
    <phoneticPr fontId="2"/>
  </si>
  <si>
    <r>
      <t>E-08 Scope 2 CO</t>
    </r>
    <r>
      <rPr>
        <b/>
        <vertAlign val="subscript"/>
        <sz val="10"/>
        <rFont val="Meiryo UI"/>
        <family val="2"/>
        <charset val="128"/>
      </rPr>
      <t>2</t>
    </r>
    <r>
      <rPr>
        <b/>
        <sz val="10"/>
        <rFont val="Meiryo UI"/>
        <family val="2"/>
        <charset val="128"/>
      </rPr>
      <t xml:space="preserve"> emissions</t>
    </r>
    <rPh sb="0" eb="26">
      <t xml:space="preserve">タンイ </t>
    </rPh>
    <phoneticPr fontId="2"/>
  </si>
  <si>
    <t>Social</t>
    <phoneticPr fontId="2"/>
  </si>
  <si>
    <t>Governance</t>
    <phoneticPr fontId="2"/>
  </si>
  <si>
    <t>Back to Contents</t>
  </si>
  <si>
    <t>* Scope 2: Indirect GHG emissions from purchased electricity, heat, etc.
* Emission factors: In principle, uses the specific factors of the country’s laws or regulations. When the specific factor cannot be obtained, the country-based factor released by the International Energy Agency (IEA) is used.</t>
    <phoneticPr fontId="2"/>
  </si>
  <si>
    <t>E-09 Purchased electricity, steam, etc. (terajoules)</t>
    <rPh sb="18" eb="20">
      <t xml:space="preserve">タンイ </t>
    </rPh>
    <phoneticPr fontId="2"/>
  </si>
  <si>
    <t>Electricity</t>
    <phoneticPr fontId="2"/>
  </si>
  <si>
    <t>Heat</t>
    <phoneticPr fontId="2"/>
  </si>
  <si>
    <t>Steam</t>
    <phoneticPr fontId="2"/>
  </si>
  <si>
    <t>Cooling</t>
    <phoneticPr fontId="2"/>
  </si>
  <si>
    <t>* Electricity is calculated as the calorific value of the primary energy (at the receiving end in Japan, generating end outside Japan).</t>
    <phoneticPr fontId="2"/>
  </si>
  <si>
    <t>E-10 Fuel consumption by fuel type (terajoules)</t>
    <rPh sb="16" eb="18">
      <t xml:space="preserve">タンイ </t>
    </rPh>
    <phoneticPr fontId="2"/>
  </si>
  <si>
    <t>Natural gas</t>
    <phoneticPr fontId="2"/>
  </si>
  <si>
    <t>Diesel oil</t>
    <phoneticPr fontId="2"/>
  </si>
  <si>
    <t>Gasoline</t>
    <phoneticPr fontId="2"/>
  </si>
  <si>
    <t>Other</t>
    <phoneticPr fontId="2"/>
  </si>
  <si>
    <t xml:space="preserve">Waste vegetable oil (heat recovery) </t>
    <phoneticPr fontId="2"/>
  </si>
  <si>
    <r>
      <t>E-11 Scope 3 CO</t>
    </r>
    <r>
      <rPr>
        <b/>
        <vertAlign val="subscript"/>
        <sz val="10"/>
        <rFont val="Meiryo UI"/>
        <family val="2"/>
        <charset val="128"/>
      </rPr>
      <t>2</t>
    </r>
    <r>
      <rPr>
        <b/>
        <sz val="10"/>
        <rFont val="Meiryo UI"/>
        <family val="2"/>
        <charset val="128"/>
      </rPr>
      <t xml:space="preserve"> emissions (Thousand tons-CO</t>
    </r>
    <r>
      <rPr>
        <b/>
        <vertAlign val="subscript"/>
        <sz val="10"/>
        <rFont val="Meiryo UI"/>
        <family val="2"/>
        <charset val="128"/>
      </rPr>
      <t>2</t>
    </r>
    <r>
      <rPr>
        <b/>
        <sz val="10"/>
        <rFont val="Meiryo UI"/>
        <family val="2"/>
        <charset val="128"/>
      </rPr>
      <t>e)</t>
    </r>
    <rPh sb="18" eb="20">
      <t xml:space="preserve">タンイ </t>
    </rPh>
    <phoneticPr fontId="2"/>
  </si>
  <si>
    <t>1. Purchased goods and services</t>
    <phoneticPr fontId="2"/>
  </si>
  <si>
    <t>2. Capital goods</t>
    <phoneticPr fontId="2"/>
  </si>
  <si>
    <t>3. Fuel- and energy-related activities (not included in scope 1 or scope 2)</t>
    <phoneticPr fontId="2"/>
  </si>
  <si>
    <t>4. Upstream transportation and distribution</t>
    <phoneticPr fontId="2"/>
  </si>
  <si>
    <t>5. Waste generated in operations</t>
    <phoneticPr fontId="2"/>
  </si>
  <si>
    <t>6. Business travel</t>
    <phoneticPr fontId="2"/>
  </si>
  <si>
    <t>7. Employee commuting</t>
    <phoneticPr fontId="2"/>
  </si>
  <si>
    <t>8. Upstream leased assets</t>
    <phoneticPr fontId="2"/>
  </si>
  <si>
    <t>9. Downstream transportation and distribution</t>
    <phoneticPr fontId="2"/>
  </si>
  <si>
    <t>10. Processing of sold products</t>
    <phoneticPr fontId="2"/>
  </si>
  <si>
    <t>11. Use of sold products</t>
    <phoneticPr fontId="2"/>
  </si>
  <si>
    <t>12. End-of-life treatment of sold products</t>
    <phoneticPr fontId="2"/>
  </si>
  <si>
    <t>13. Downstream leased assets</t>
    <phoneticPr fontId="2"/>
  </si>
  <si>
    <t>14. Franchises</t>
    <phoneticPr fontId="2"/>
  </si>
  <si>
    <t>15. Investments</t>
    <phoneticPr fontId="2"/>
  </si>
  <si>
    <t>* Kao focuses on the categories of 1, 3, 4, 5, 11 and 12 related to site activities to save energy and reduce waste materials, as well as on the product lifecycle.</t>
    <phoneticPr fontId="2"/>
  </si>
  <si>
    <r>
      <t>E-12 CO</t>
    </r>
    <r>
      <rPr>
        <b/>
        <vertAlign val="subscript"/>
        <sz val="10"/>
        <rFont val="Meiryo UI"/>
        <family val="2"/>
        <charset val="128"/>
      </rPr>
      <t>2</t>
    </r>
    <r>
      <rPr>
        <b/>
        <sz val="10"/>
        <rFont val="Meiryo UI"/>
        <family val="2"/>
        <charset val="128"/>
      </rPr>
      <t xml:space="preserve"> emission during distribution (Japan) (Thousand tons-CO</t>
    </r>
    <r>
      <rPr>
        <b/>
        <vertAlign val="subscript"/>
        <sz val="10"/>
        <rFont val="Meiryo UI"/>
        <family val="2"/>
        <charset val="128"/>
      </rPr>
      <t>2</t>
    </r>
    <r>
      <rPr>
        <b/>
        <sz val="10"/>
        <rFont val="Meiryo UI"/>
        <family val="2"/>
        <charset val="128"/>
      </rPr>
      <t>e)</t>
    </r>
    <rPh sb="23" eb="25">
      <t xml:space="preserve">タンイ </t>
    </rPh>
    <phoneticPr fontId="2"/>
  </si>
  <si>
    <r>
      <t>CO</t>
    </r>
    <r>
      <rPr>
        <vertAlign val="subscript"/>
        <sz val="10"/>
        <color theme="1"/>
        <rFont val="Meiryo UI"/>
        <family val="3"/>
        <charset val="128"/>
      </rPr>
      <t>2</t>
    </r>
    <r>
      <rPr>
        <sz val="10"/>
        <color theme="1"/>
        <rFont val="Meiryo UI"/>
        <family val="2"/>
        <charset val="128"/>
      </rPr>
      <t xml:space="preserve"> emission</t>
    </r>
    <phoneticPr fontId="2"/>
  </si>
  <si>
    <t>* Boundary: Kao Corporation and Kanebo Cosmetics Inc.</t>
    <phoneticPr fontId="2"/>
  </si>
  <si>
    <t>E-13 Ratio of water consumed at each stage of Kao products lifecycle (%)</t>
    <rPh sb="5" eb="7">
      <t>カオウ</t>
    </rPh>
    <rPh sb="8" eb="10">
      <t>セイヒン</t>
    </rPh>
    <rPh sb="17" eb="18">
      <t>カク</t>
    </rPh>
    <rPh sb="18" eb="20">
      <t>ダンカイ</t>
    </rPh>
    <rPh sb="21" eb="23">
      <t>ハイシュツ</t>
    </rPh>
    <rPh sb="26" eb="27">
      <t>ミズ</t>
    </rPh>
    <rPh sb="28" eb="30">
      <t>ワリアイ</t>
    </rPh>
    <rPh sb="31" eb="33">
      <t xml:space="preserve">タンイ </t>
    </rPh>
    <phoneticPr fontId="2"/>
  </si>
  <si>
    <t>Procurement of raw materials</t>
    <phoneticPr fontId="2"/>
  </si>
  <si>
    <t>Development/Manufacturing/Sales</t>
    <phoneticPr fontId="2"/>
  </si>
  <si>
    <t>Distribution</t>
    <phoneticPr fontId="2"/>
  </si>
  <si>
    <t>Use</t>
    <phoneticPr fontId="2"/>
  </si>
  <si>
    <t>Disposal/Recycling</t>
    <phoneticPr fontId="2"/>
  </si>
  <si>
    <r>
      <t>E-14 Water consumption across the entire product lifecycle (Kao Group)  (Million m</t>
    </r>
    <r>
      <rPr>
        <b/>
        <vertAlign val="superscript"/>
        <sz val="10"/>
        <rFont val="Meiryo UI"/>
        <family val="2"/>
        <charset val="128"/>
      </rPr>
      <t>3</t>
    </r>
    <r>
      <rPr>
        <b/>
        <sz val="10"/>
        <rFont val="Meiryo UI"/>
        <family val="2"/>
        <charset val="128"/>
      </rPr>
      <t>)</t>
    </r>
    <rPh sb="33" eb="35">
      <t xml:space="preserve">タンイ </t>
    </rPh>
    <rPh sb="36" eb="38">
      <t>ヒャクマン</t>
    </rPh>
    <phoneticPr fontId="2"/>
  </si>
  <si>
    <t>2030 targets</t>
  </si>
  <si>
    <t>Water consumption across the entire product lifecycle</t>
    <rPh sb="0" eb="1">
      <t>ミズ</t>
    </rPh>
    <rPh sb="1" eb="3">
      <t>シヨウ</t>
    </rPh>
    <rPh sb="3" eb="4">
      <t>リョウ</t>
    </rPh>
    <phoneticPr fontId="2"/>
  </si>
  <si>
    <t>Per unit (of sales) reduction rate compared to 2005 (%)</t>
    <rPh sb="15" eb="16">
      <t>ネン</t>
    </rPh>
    <rPh sb="16" eb="17">
      <t>ヒ</t>
    </rPh>
    <phoneticPr fontId="2"/>
  </si>
  <si>
    <t>Per unit (of sales) reduction rate compared to 2017 (%)</t>
    <rPh sb="15" eb="16">
      <t>ネン</t>
    </rPh>
    <rPh sb="16" eb="17">
      <t>ヒ</t>
    </rPh>
    <phoneticPr fontId="2"/>
  </si>
  <si>
    <t>* “Water consumption across the entire product lifecycle” is calculated as the combined total of the amount of lifecycle water consumption of individual products sold within and outside Japan (excluding use during manufacturing and distribution) multiplied by their annual sales quantity and the amount from the group’s manufacturing and distribution processes. This amount includes water used for procurement in regard to Chemical products but does not include water used in the use and disposal of such products.</t>
    <phoneticPr fontId="2"/>
  </si>
  <si>
    <r>
      <t>E-15 Water consumption (withdrawal) (all sites) (Million m</t>
    </r>
    <r>
      <rPr>
        <b/>
        <vertAlign val="superscript"/>
        <sz val="10"/>
        <rFont val="Meiryo UI"/>
        <family val="2"/>
        <charset val="128"/>
      </rPr>
      <t>3</t>
    </r>
    <r>
      <rPr>
        <b/>
        <sz val="10"/>
        <rFont val="Meiryo UI"/>
        <family val="2"/>
        <charset val="128"/>
      </rPr>
      <t>)</t>
    </r>
    <rPh sb="18" eb="20">
      <t xml:space="preserve">タンイ </t>
    </rPh>
    <rPh sb="21" eb="23">
      <t>ヒャクマン</t>
    </rPh>
    <phoneticPr fontId="2"/>
  </si>
  <si>
    <t xml:space="preserve"> Japan</t>
    <phoneticPr fontId="2"/>
  </si>
  <si>
    <t xml:space="preserve"> Asia</t>
    <phoneticPr fontId="2"/>
  </si>
  <si>
    <t xml:space="preserve"> Americas</t>
    <phoneticPr fontId="2"/>
  </si>
  <si>
    <t xml:space="preserve"> Europe</t>
    <phoneticPr fontId="2"/>
  </si>
  <si>
    <t>* Boundary: For 2005, all Kao Group production sites and nonproduction sites in Japan. From 2016 all non-production sites are included.</t>
    <phoneticPr fontId="2"/>
  </si>
  <si>
    <r>
      <t>E-16 Water withdrawal amount by source (Million m</t>
    </r>
    <r>
      <rPr>
        <b/>
        <vertAlign val="superscript"/>
        <sz val="10"/>
        <rFont val="Meiryo UI"/>
        <family val="2"/>
        <charset val="128"/>
      </rPr>
      <t>3</t>
    </r>
    <r>
      <rPr>
        <b/>
        <sz val="10"/>
        <rFont val="Meiryo UI"/>
        <family val="2"/>
        <charset val="128"/>
      </rPr>
      <t>)</t>
    </r>
    <rPh sb="15" eb="18">
      <t>ゼンキョテン</t>
    </rPh>
    <rPh sb="20" eb="22">
      <t xml:space="preserve">タンイ </t>
    </rPh>
    <phoneticPr fontId="2"/>
  </si>
  <si>
    <t>Surface water</t>
    <phoneticPr fontId="2"/>
  </si>
  <si>
    <t>Brackish water/seawater</t>
    <phoneticPr fontId="2"/>
  </si>
  <si>
    <t>Rainwater</t>
    <phoneticPr fontId="2"/>
  </si>
  <si>
    <t>Groundwater (renewable)</t>
    <phoneticPr fontId="2"/>
  </si>
  <si>
    <t>Groundwater (not renewable)</t>
    <phoneticPr fontId="2"/>
  </si>
  <si>
    <t>Oil-contaminated water/process water</t>
    <phoneticPr fontId="2"/>
  </si>
  <si>
    <t>City water</t>
    <phoneticPr fontId="2"/>
  </si>
  <si>
    <t>Wastewater from other organizations</t>
    <phoneticPr fontId="2"/>
  </si>
  <si>
    <t>* Boundary: All Kao Group sites</t>
    <phoneticPr fontId="2"/>
  </si>
  <si>
    <r>
      <t>E-17 Wastewater discharge by destination (Million m</t>
    </r>
    <r>
      <rPr>
        <b/>
        <vertAlign val="superscript"/>
        <sz val="10"/>
        <rFont val="Meiryo UI"/>
        <family val="2"/>
        <charset val="128"/>
      </rPr>
      <t>3</t>
    </r>
    <r>
      <rPr>
        <b/>
        <sz val="10"/>
        <rFont val="Meiryo UI"/>
        <family val="2"/>
        <charset val="128"/>
      </rPr>
      <t>)</t>
    </r>
    <rPh sb="21" eb="23">
      <t xml:space="preserve">タンイ </t>
    </rPh>
    <phoneticPr fontId="2"/>
  </si>
  <si>
    <t>Total</t>
    <rPh sb="0" eb="3">
      <t>ハイスイリョウ</t>
    </rPh>
    <rPh sb="3" eb="5">
      <t>ソウケイ</t>
    </rPh>
    <phoneticPr fontId="2"/>
  </si>
  <si>
    <t xml:space="preserve"> Rivers/lakes</t>
    <phoneticPr fontId="2"/>
  </si>
  <si>
    <t xml:space="preserve"> Brackish water/seawater</t>
    <phoneticPr fontId="2"/>
  </si>
  <si>
    <t xml:space="preserve"> Groundwater</t>
    <phoneticPr fontId="2"/>
  </si>
  <si>
    <t xml:space="preserve"> Sewage system</t>
    <phoneticPr fontId="2"/>
  </si>
  <si>
    <t>Wastewater to other organizations</t>
    <phoneticPr fontId="2"/>
  </si>
  <si>
    <t>* The amount of COD pollution load for wastewater entering sewer systems takes into account the removal rate from sewer systems.</t>
    <phoneticPr fontId="2"/>
  </si>
  <si>
    <t>Category</t>
    <phoneticPr fontId="2"/>
  </si>
  <si>
    <r>
      <t>Number of violations</t>
    </r>
    <r>
      <rPr>
        <vertAlign val="superscript"/>
        <sz val="10"/>
        <color theme="1"/>
        <rFont val="Meiryo UI"/>
        <family val="3"/>
        <charset val="128"/>
      </rPr>
      <t>*1</t>
    </r>
    <r>
      <rPr>
        <sz val="10"/>
        <color theme="1"/>
        <rFont val="Meiryo UI"/>
        <family val="2"/>
        <charset val="128"/>
      </rPr>
      <t xml:space="preserve"> (incidents)</t>
    </r>
    <phoneticPr fontId="2"/>
  </si>
  <si>
    <t xml:space="preserve">  Of which, number of leaks (incidents)</t>
    <phoneticPr fontId="2"/>
  </si>
  <si>
    <r>
      <t>Total fines</t>
    </r>
    <r>
      <rPr>
        <vertAlign val="superscript"/>
        <sz val="10"/>
        <color theme="1"/>
        <rFont val="Meiryo UI"/>
        <family val="3"/>
        <charset val="128"/>
      </rPr>
      <t>*2</t>
    </r>
    <r>
      <rPr>
        <sz val="10"/>
        <color theme="1"/>
        <rFont val="Meiryo UI"/>
        <family val="2"/>
        <charset val="128"/>
      </rPr>
      <t xml:space="preserve"> (1,000 yen)</t>
    </r>
    <phoneticPr fontId="2"/>
  </si>
  <si>
    <t xml:space="preserve">  Of which, number of leaks (1,000 yen)</t>
    <phoneticPr fontId="2"/>
  </si>
  <si>
    <t>*1 All incidents detected by authorities during the reporting period
*2 Fines paid during the reporting period</t>
    <phoneticPr fontId="2"/>
  </si>
  <si>
    <t>E-20 Total emissions of chemical substances subject to the PRTR system (t)</t>
    <rPh sb="25" eb="27">
      <t>ニホン</t>
    </rPh>
    <rPh sb="29" eb="31">
      <t xml:space="preserve">タンイ </t>
    </rPh>
    <phoneticPr fontId="2"/>
  </si>
  <si>
    <t xml:space="preserve"> Released into the atmosphere</t>
    <phoneticPr fontId="2"/>
  </si>
  <si>
    <t xml:space="preserve"> Released into public water areas</t>
    <phoneticPr fontId="2"/>
  </si>
  <si>
    <t>* Boundary: All Kao Group production sites in Japan</t>
    <phoneticPr fontId="2"/>
  </si>
  <si>
    <t>E-21 Emissions of VOCs (Japan)</t>
    <phoneticPr fontId="2"/>
  </si>
  <si>
    <t>E-21 Emissions of VOCs (Japan) (t)</t>
    <rPh sb="15" eb="17">
      <t>ニホン</t>
    </rPh>
    <rPh sb="19" eb="21">
      <t xml:space="preserve">タンイ </t>
    </rPh>
    <phoneticPr fontId="2"/>
  </si>
  <si>
    <t>Total VOC emissions</t>
    <phoneticPr fontId="2"/>
  </si>
  <si>
    <t>Number of VOCs in quantities over 1 ton</t>
  </si>
  <si>
    <t>* Boundary: All Kao Group production sites</t>
    <phoneticPr fontId="2"/>
  </si>
  <si>
    <t>E-22 NOx emissions (t)</t>
    <rPh sb="16" eb="18">
      <t xml:space="preserve">タンイ </t>
    </rPh>
    <phoneticPr fontId="2"/>
  </si>
  <si>
    <t>E-23 SOx emissions (t)</t>
    <rPh sb="16" eb="18">
      <t xml:space="preserve">タンイ </t>
    </rPh>
    <phoneticPr fontId="2"/>
  </si>
  <si>
    <t>E-24 Usage and reduction volume of plastic in refill and replacement categories (Thousand tons)</t>
    <rPh sb="18" eb="20">
      <t xml:space="preserve">タンイ </t>
    </rPh>
    <phoneticPr fontId="2"/>
  </si>
  <si>
    <t>Refill and replacement product usage</t>
    <phoneticPr fontId="2"/>
  </si>
  <si>
    <t>Original product usage</t>
    <phoneticPr fontId="2"/>
  </si>
  <si>
    <t>Reduction in plastic consumption due refill and replacement product usage</t>
    <phoneticPr fontId="2"/>
  </si>
  <si>
    <t>Reduction in plastic consumption due to adoption compact packaging sizes</t>
    <phoneticPr fontId="2"/>
  </si>
  <si>
    <t>* Scope: Kao Corporation
* Body wash, hand soap, shampoo &amp; rinse, liquid laundry detergent, fabric softener, kitchen cleaner, household cleaner, bleach, mold remover</t>
    <phoneticPr fontId="2"/>
  </si>
  <si>
    <t>E-25 Amount of generated waste and other unwanted materials (all sites) (Thousand tons)</t>
    <rPh sb="16" eb="18">
      <t xml:space="preserve">タンイ </t>
    </rPh>
    <rPh sb="19" eb="20">
      <t>セン</t>
    </rPh>
    <phoneticPr fontId="2"/>
  </si>
  <si>
    <t>* Boundary: For 2005, all Kao Group production sites, and all non-production sites in Japan. From 2015, some non-production sites outside Japan are also included.</t>
    <phoneticPr fontId="2"/>
  </si>
  <si>
    <t>E-26 Waste reused or recycled*</t>
    <rPh sb="21" eb="22">
      <t>トウ</t>
    </rPh>
    <phoneticPr fontId="2"/>
  </si>
  <si>
    <t>* Includes thermal recycling (heat recovery)</t>
    <phoneticPr fontId="2"/>
  </si>
  <si>
    <t>Amount of waste reused or recycled (Thousand tons)</t>
    <phoneticPr fontId="2"/>
  </si>
  <si>
    <t>Recycling rate (%)</t>
    <phoneticPr fontId="2"/>
  </si>
  <si>
    <t>E-27 Business operations and environmental impact</t>
    <rPh sb="5" eb="7">
      <t>ジギョウ</t>
    </rPh>
    <rPh sb="7" eb="9">
      <t>カツドウ</t>
    </rPh>
    <rPh sb="10" eb="12">
      <t>カンキョウ</t>
    </rPh>
    <rPh sb="12" eb="14">
      <t>フカ</t>
    </rPh>
    <phoneticPr fontId="2"/>
  </si>
  <si>
    <t>　Material procurement</t>
    <phoneticPr fontId="2"/>
  </si>
  <si>
    <r>
      <t>　　　Raw materials</t>
    </r>
    <r>
      <rPr>
        <vertAlign val="superscript"/>
        <sz val="10"/>
        <color theme="1"/>
        <rFont val="Meiryo UI"/>
        <family val="3"/>
        <charset val="128"/>
      </rPr>
      <t>*1</t>
    </r>
    <r>
      <rPr>
        <sz val="10"/>
        <color theme="1"/>
        <rFont val="Meiryo UI"/>
        <family val="2"/>
        <charset val="128"/>
      </rPr>
      <t xml:space="preserve"> (thousand tons)</t>
    </r>
    <phoneticPr fontId="2"/>
  </si>
  <si>
    <r>
      <t>　　　Packaging materials</t>
    </r>
    <r>
      <rPr>
        <vertAlign val="superscript"/>
        <sz val="10"/>
        <color theme="1"/>
        <rFont val="Meiryo UI"/>
        <family val="3"/>
        <charset val="128"/>
      </rPr>
      <t>*2</t>
    </r>
    <r>
      <rPr>
        <sz val="10"/>
        <color theme="1"/>
        <rFont val="Meiryo UI"/>
        <family val="2"/>
        <charset val="128"/>
      </rPr>
      <t xml:space="preserve"> (thousand tons)</t>
    </r>
    <phoneticPr fontId="2"/>
  </si>
  <si>
    <r>
      <t>　　　Water consumption</t>
    </r>
    <r>
      <rPr>
        <vertAlign val="superscript"/>
        <sz val="10"/>
        <color theme="1"/>
        <rFont val="Meiryo UI"/>
        <family val="3"/>
        <charset val="128"/>
      </rPr>
      <t>*6</t>
    </r>
    <r>
      <rPr>
        <sz val="10"/>
        <color theme="1"/>
        <rFont val="Meiryo UI"/>
        <family val="2"/>
        <charset val="128"/>
      </rPr>
      <t xml:space="preserve"> (million m</t>
    </r>
    <r>
      <rPr>
        <vertAlign val="superscript"/>
        <sz val="10"/>
        <color theme="1"/>
        <rFont val="Meiryo UI"/>
        <family val="3"/>
        <charset val="128"/>
      </rPr>
      <t>3</t>
    </r>
    <r>
      <rPr>
        <sz val="10"/>
        <color theme="1"/>
        <rFont val="Meiryo UI"/>
        <family val="2"/>
        <charset val="128"/>
      </rPr>
      <t>)</t>
    </r>
    <phoneticPr fontId="2"/>
  </si>
  <si>
    <r>
      <t>Development / Manufacturing</t>
    </r>
    <r>
      <rPr>
        <vertAlign val="superscript"/>
        <sz val="10"/>
        <color theme="1"/>
        <rFont val="Meiryo UI"/>
        <family val="3"/>
        <charset val="128"/>
      </rPr>
      <t>*3</t>
    </r>
    <phoneticPr fontId="2"/>
  </si>
  <si>
    <t>　　　Total production (thousand tons)</t>
    <phoneticPr fontId="2"/>
  </si>
  <si>
    <t>　　　Energy consumption (PJ)</t>
    <phoneticPr fontId="2"/>
  </si>
  <si>
    <t>　　　Energy consumption (thousand kL)</t>
    <phoneticPr fontId="2"/>
  </si>
  <si>
    <t>　　　　　of which, solar energy (MWh)</t>
    <phoneticPr fontId="2"/>
  </si>
  <si>
    <r>
      <t>　　　Water consumption (million m</t>
    </r>
    <r>
      <rPr>
        <vertAlign val="superscript"/>
        <sz val="10"/>
        <color theme="1"/>
        <rFont val="Meiryo UI"/>
        <family val="3"/>
        <charset val="128"/>
      </rPr>
      <t>3</t>
    </r>
    <r>
      <rPr>
        <sz val="10"/>
        <color theme="1"/>
        <rFont val="Meiryo UI"/>
        <family val="2"/>
        <charset val="128"/>
      </rPr>
      <t>)</t>
    </r>
    <phoneticPr fontId="2"/>
  </si>
  <si>
    <r>
      <t>　Distribution / Sales</t>
    </r>
    <r>
      <rPr>
        <vertAlign val="superscript"/>
        <sz val="10"/>
        <color theme="1"/>
        <rFont val="Meiryo UI"/>
        <family val="3"/>
        <charset val="128"/>
      </rPr>
      <t>*4</t>
    </r>
    <r>
      <rPr>
        <sz val="10"/>
        <color theme="1"/>
        <rFont val="Meiryo UI"/>
        <family val="2"/>
        <charset val="128"/>
      </rPr>
      <t xml:space="preserve"> (facilities and company cars)</t>
    </r>
    <phoneticPr fontId="2"/>
  </si>
  <si>
    <t>　Distribution (transportation)</t>
    <phoneticPr fontId="2"/>
  </si>
  <si>
    <r>
      <t>　Use</t>
    </r>
    <r>
      <rPr>
        <vertAlign val="superscript"/>
        <sz val="10"/>
        <color theme="1"/>
        <rFont val="Meiryo UI"/>
        <family val="3"/>
        <charset val="128"/>
      </rPr>
      <t>*5</t>
    </r>
    <phoneticPr fontId="2"/>
  </si>
  <si>
    <r>
      <t>　　　Water consumption</t>
    </r>
    <r>
      <rPr>
        <vertAlign val="superscript"/>
        <sz val="10"/>
        <color theme="1"/>
        <rFont val="Meiryo UI"/>
        <family val="3"/>
        <charset val="128"/>
      </rPr>
      <t>*8</t>
    </r>
    <r>
      <rPr>
        <sz val="10"/>
        <color theme="1"/>
        <rFont val="Meiryo UI"/>
        <family val="2"/>
        <charset val="128"/>
      </rPr>
      <t xml:space="preserve"> (million m</t>
    </r>
    <r>
      <rPr>
        <vertAlign val="superscript"/>
        <sz val="10"/>
        <color theme="1"/>
        <rFont val="Meiryo UI"/>
        <family val="3"/>
        <charset val="128"/>
      </rPr>
      <t>3</t>
    </r>
    <r>
      <rPr>
        <sz val="10"/>
        <color theme="1"/>
        <rFont val="Meiryo UI"/>
        <family val="2"/>
        <charset val="128"/>
      </rPr>
      <t>)</t>
    </r>
    <phoneticPr fontId="2"/>
  </si>
  <si>
    <r>
      <t>　Disposal / Recycling</t>
    </r>
    <r>
      <rPr>
        <vertAlign val="superscript"/>
        <sz val="10"/>
        <color theme="1"/>
        <rFont val="Meiryo UI"/>
        <family val="3"/>
        <charset val="128"/>
      </rPr>
      <t>*5</t>
    </r>
    <phoneticPr fontId="2"/>
  </si>
  <si>
    <r>
      <t>　　　CO</t>
    </r>
    <r>
      <rPr>
        <vertAlign val="subscript"/>
        <sz val="10"/>
        <color theme="1"/>
        <rFont val="Meiryo UI"/>
        <family val="3"/>
        <charset val="128"/>
      </rPr>
      <t>2</t>
    </r>
    <r>
      <rPr>
        <sz val="10"/>
        <color theme="1"/>
        <rFont val="Meiryo UI"/>
        <family val="2"/>
        <charset val="128"/>
      </rPr>
      <t xml:space="preserve"> emissions</t>
    </r>
    <r>
      <rPr>
        <vertAlign val="superscript"/>
        <sz val="10"/>
        <color theme="1"/>
        <rFont val="Meiryo UI"/>
        <family val="3"/>
        <charset val="128"/>
      </rPr>
      <t>*6</t>
    </r>
    <r>
      <rPr>
        <sz val="10"/>
        <color theme="1"/>
        <rFont val="Meiryo UI"/>
        <family val="2"/>
        <charset val="128"/>
      </rPr>
      <t xml:space="preserve"> (thousand tons)</t>
    </r>
    <phoneticPr fontId="2"/>
  </si>
  <si>
    <r>
      <t>　　　GHG emissions (thousand tons CO</t>
    </r>
    <r>
      <rPr>
        <vertAlign val="subscript"/>
        <sz val="10"/>
        <color theme="1"/>
        <rFont val="Meiryo UI"/>
        <family val="3"/>
        <charset val="128"/>
      </rPr>
      <t>2</t>
    </r>
    <r>
      <rPr>
        <sz val="10"/>
        <color theme="1"/>
        <rFont val="Meiryo UI"/>
        <family val="2"/>
        <charset val="128"/>
      </rPr>
      <t>e)</t>
    </r>
    <phoneticPr fontId="2"/>
  </si>
  <si>
    <t>　　　NOx emissions (t)</t>
    <phoneticPr fontId="2"/>
  </si>
  <si>
    <t>　　　SOx emissions (t)</t>
    <phoneticPr fontId="2"/>
  </si>
  <si>
    <r>
      <t>　　　VOC emissions</t>
    </r>
    <r>
      <rPr>
        <vertAlign val="superscript"/>
        <sz val="10"/>
        <color theme="1"/>
        <rFont val="Meiryo UI"/>
        <family val="3"/>
        <charset val="128"/>
      </rPr>
      <t>*1</t>
    </r>
    <r>
      <rPr>
        <sz val="10"/>
        <color theme="1"/>
        <rFont val="Meiryo UI"/>
        <family val="2"/>
        <charset val="128"/>
      </rPr>
      <t xml:space="preserve"> (t)</t>
    </r>
    <phoneticPr fontId="2"/>
  </si>
  <si>
    <r>
      <t>　　　Wastewater discharged (million m</t>
    </r>
    <r>
      <rPr>
        <vertAlign val="superscript"/>
        <sz val="10"/>
        <color theme="1"/>
        <rFont val="Meiryo UI"/>
        <family val="3"/>
        <charset val="128"/>
      </rPr>
      <t>3</t>
    </r>
    <r>
      <rPr>
        <sz val="10"/>
        <color theme="1"/>
        <rFont val="Meiryo UI"/>
        <family val="2"/>
        <charset val="128"/>
      </rPr>
      <t>)</t>
    </r>
    <phoneticPr fontId="2"/>
  </si>
  <si>
    <t>　　　COD pollution load (t)</t>
    <phoneticPr fontId="2"/>
  </si>
  <si>
    <t>　　　Waste discharged (thousand tons)</t>
    <phoneticPr fontId="2"/>
  </si>
  <si>
    <t>　　　Final disposal amount of waste (thousand tons)</t>
    <phoneticPr fontId="2"/>
  </si>
  <si>
    <r>
      <t>　　　CO</t>
    </r>
    <r>
      <rPr>
        <vertAlign val="subscript"/>
        <sz val="10"/>
        <color theme="1"/>
        <rFont val="Meiryo UI"/>
        <family val="3"/>
        <charset val="128"/>
      </rPr>
      <t>2</t>
    </r>
    <r>
      <rPr>
        <sz val="10"/>
        <color theme="1"/>
        <rFont val="Meiryo UI"/>
        <family val="2"/>
        <charset val="128"/>
      </rPr>
      <t xml:space="preserve"> emissions</t>
    </r>
    <r>
      <rPr>
        <vertAlign val="superscript"/>
        <sz val="10"/>
        <color theme="1"/>
        <rFont val="Meiryo UI"/>
        <family val="3"/>
        <charset val="128"/>
      </rPr>
      <t>*7</t>
    </r>
    <r>
      <rPr>
        <sz val="10"/>
        <color theme="1"/>
        <rFont val="Meiryo UI"/>
        <family val="2"/>
        <charset val="128"/>
      </rPr>
      <t xml:space="preserve"> (thousand tons)</t>
    </r>
    <phoneticPr fontId="2"/>
  </si>
  <si>
    <r>
      <t>　　　NOx emissions</t>
    </r>
    <r>
      <rPr>
        <vertAlign val="superscript"/>
        <sz val="10"/>
        <color theme="1"/>
        <rFont val="Meiryo UI"/>
        <family val="3"/>
        <charset val="128"/>
      </rPr>
      <t>*1</t>
    </r>
    <r>
      <rPr>
        <sz val="10"/>
        <color theme="1"/>
        <rFont val="Meiryo UI"/>
        <family val="2"/>
        <charset val="128"/>
      </rPr>
      <t xml:space="preserve"> (t)</t>
    </r>
    <phoneticPr fontId="2"/>
  </si>
  <si>
    <r>
      <t>　　　SOx emissions</t>
    </r>
    <r>
      <rPr>
        <vertAlign val="superscript"/>
        <sz val="10"/>
        <color theme="1"/>
        <rFont val="Meiryo UI"/>
        <family val="3"/>
        <charset val="128"/>
      </rPr>
      <t>*1</t>
    </r>
    <r>
      <rPr>
        <sz val="10"/>
        <color theme="1"/>
        <rFont val="Meiryo UI"/>
        <family val="2"/>
        <charset val="128"/>
      </rPr>
      <t xml:space="preserve"> (t)</t>
    </r>
    <phoneticPr fontId="2"/>
  </si>
  <si>
    <r>
      <t>　　　CO</t>
    </r>
    <r>
      <rPr>
        <vertAlign val="subscript"/>
        <sz val="10"/>
        <color theme="1"/>
        <rFont val="Meiryo UI"/>
        <family val="3"/>
        <charset val="128"/>
      </rPr>
      <t>2</t>
    </r>
    <r>
      <rPr>
        <sz val="10"/>
        <color theme="1"/>
        <rFont val="Meiryo UI"/>
        <family val="2"/>
        <charset val="128"/>
      </rPr>
      <t xml:space="preserve"> emissions</t>
    </r>
    <r>
      <rPr>
        <vertAlign val="superscript"/>
        <sz val="10"/>
        <color theme="1"/>
        <rFont val="Meiryo UI"/>
        <family val="3"/>
        <charset val="128"/>
      </rPr>
      <t>*8</t>
    </r>
    <r>
      <rPr>
        <sz val="10"/>
        <color theme="1"/>
        <rFont val="Meiryo UI"/>
        <family val="2"/>
        <charset val="128"/>
      </rPr>
      <t xml:space="preserve"> (thousand tons)</t>
    </r>
    <phoneticPr fontId="2"/>
  </si>
  <si>
    <t>　　　Corrugated board (thousand tons)</t>
    <phoneticPr fontId="2"/>
  </si>
  <si>
    <t>　　　Paper (thousand tons)</t>
    <phoneticPr fontId="2"/>
  </si>
  <si>
    <t>　　　Plastic (thousand tons)</t>
    <phoneticPr fontId="2"/>
  </si>
  <si>
    <t>　　　Metal (thousand tons)</t>
    <phoneticPr fontId="2"/>
  </si>
  <si>
    <t>　　　Glass (thousand tons)</t>
    <phoneticPr fontId="2"/>
  </si>
  <si>
    <t>　　　Other (thousand tons)</t>
    <phoneticPr fontId="2"/>
  </si>
  <si>
    <r>
      <t>*1 Kao Group in Japan
*2 For consumer products excluding cosmetics and human health care. Calculated by multiplying the amount of packaging used per product by annual sales
*3 All production sites
*4 All non-production sites (including training facilities, company dormitories, etc.)
*5 Consumer products
*6 Calculated by multiplying the per unit CO</t>
    </r>
    <r>
      <rPr>
        <vertAlign val="subscript"/>
        <sz val="10"/>
        <rFont val="Meiryo UI"/>
        <family val="2"/>
        <charset val="128"/>
      </rPr>
      <t>2</t>
    </r>
    <r>
      <rPr>
        <sz val="10"/>
        <rFont val="Meiryo UI"/>
        <family val="3"/>
        <charset val="128"/>
      </rPr>
      <t xml:space="preserve"> emissions and water usage in the raw materials production stage (excluding Kao Group manufacturing processes) by the annual sales number of consumer and industrial products
*7 Consumer products and industrial products. Figures for Japan are calculated based on the Energy Conservation Act. Figures for outside Japan are calculated multiplying the per unit CO</t>
    </r>
    <r>
      <rPr>
        <vertAlign val="subscript"/>
        <sz val="10"/>
        <rFont val="Meiryo UI"/>
        <family val="2"/>
        <charset val="128"/>
      </rPr>
      <t>2</t>
    </r>
    <r>
      <rPr>
        <sz val="10"/>
        <rFont val="Meiryo UI"/>
        <family val="3"/>
        <charset val="128"/>
      </rPr>
      <t xml:space="preserve"> emissions during transport (calculated based on figures for Japan) by the quantity sold in each country and the estimated domestic transport distance in each country.
*8 Calculated by multiplying the per unit CO</t>
    </r>
    <r>
      <rPr>
        <vertAlign val="subscript"/>
        <sz val="10"/>
        <rFont val="Meiryo UI"/>
        <family val="2"/>
        <charset val="128"/>
      </rPr>
      <t>2</t>
    </r>
    <r>
      <rPr>
        <sz val="10"/>
        <rFont val="Meiryo UI"/>
        <family val="3"/>
        <charset val="128"/>
      </rPr>
      <t xml:space="preserve"> emissions and water usage during use or per unit CO</t>
    </r>
    <r>
      <rPr>
        <vertAlign val="subscript"/>
        <sz val="10"/>
        <rFont val="Meiryo UI"/>
        <family val="2"/>
        <charset val="128"/>
      </rPr>
      <t>2</t>
    </r>
    <r>
      <rPr>
        <sz val="10"/>
        <rFont val="Meiryo UI"/>
        <family val="3"/>
        <charset val="128"/>
      </rPr>
      <t xml:space="preserve"> emissions and water usage during disposal by the annual sales number of consumer products</t>
    </r>
    <rPh sb="15" eb="17">
      <t>セイカツ</t>
    </rPh>
    <rPh sb="100" eb="103">
      <t>セイカツシャ</t>
    </rPh>
    <phoneticPr fontId="2"/>
  </si>
  <si>
    <t>Environmental conservation costs (categories corresponding to business activities) (Inside Japan) (Unit: millions of yen)</t>
    <rPh sb="20" eb="22">
      <t>ニホン</t>
    </rPh>
    <phoneticPr fontId="2"/>
  </si>
  <si>
    <t>Categories</t>
    <phoneticPr fontId="2"/>
  </si>
  <si>
    <t>Key activities</t>
    <phoneticPr fontId="2"/>
  </si>
  <si>
    <t>Investment</t>
    <phoneticPr fontId="2"/>
  </si>
  <si>
    <r>
      <t>Cost</t>
    </r>
    <r>
      <rPr>
        <vertAlign val="superscript"/>
        <sz val="10"/>
        <color rgb="FF444444"/>
        <rFont val="Meiryo UI"/>
        <family val="3"/>
        <charset val="128"/>
      </rPr>
      <t>*1</t>
    </r>
    <phoneticPr fontId="2"/>
  </si>
  <si>
    <t xml:space="preserve"> (1) Business area costs</t>
    <phoneticPr fontId="2"/>
  </si>
  <si>
    <t>Breakdown</t>
    <phoneticPr fontId="2"/>
  </si>
  <si>
    <t>①Pollution prevention</t>
    <phoneticPr fontId="2"/>
  </si>
  <si>
    <t>Air pollution prevention, water contamination prevention</t>
    <phoneticPr fontId="2"/>
  </si>
  <si>
    <t>②Global environmental conservation</t>
    <phoneticPr fontId="2"/>
  </si>
  <si>
    <t>Energy conservation</t>
    <phoneticPr fontId="2"/>
  </si>
  <si>
    <t>③Resource circulation</t>
    <phoneticPr fontId="2"/>
  </si>
  <si>
    <t>Resource conservation, waste processing and disposal</t>
    <phoneticPr fontId="2"/>
  </si>
  <si>
    <t>(2) Upstream/downstream costs</t>
    <phoneticPr fontId="2"/>
  </si>
  <si>
    <t>Plant and equipment for eco-conscious products, packaging recycling</t>
    <phoneticPr fontId="2"/>
  </si>
  <si>
    <t>(3) Administration costs</t>
    <phoneticPr fontId="2"/>
  </si>
  <si>
    <t>Acquisition and maintenance of EMS certification, environmental publicity, tree-planting within worksites</t>
    <phoneticPr fontId="2"/>
  </si>
  <si>
    <t>(4) R&amp;D costs</t>
    <phoneticPr fontId="2"/>
  </si>
  <si>
    <t>Eco-conscious R&amp;D</t>
    <phoneticPr fontId="2"/>
  </si>
  <si>
    <t>(5) Social activity costs</t>
    <phoneticPr fontId="2"/>
  </si>
  <si>
    <t>Nature and environmental conservation and tree-planting activities outside worksites, donations</t>
    <phoneticPr fontId="2"/>
  </si>
  <si>
    <t>(6) Environmental remediation costs</t>
    <phoneticPr fontId="2"/>
  </si>
  <si>
    <t>Environmental conservation costs (categories corresponding to business activities) (Asia, Americas and Europe) (Unit: millions of yen)</t>
    <rPh sb="24" eb="26">
      <t>ベイシュウ</t>
    </rPh>
    <rPh sb="27" eb="29">
      <t>オウシュウ</t>
    </rPh>
    <phoneticPr fontId="2"/>
  </si>
  <si>
    <t>Environmental conservation costs (categories corresponding to areas of environmental conservation measures) (Inside Japan) (Unit: millions of yen)</t>
    <phoneticPr fontId="2"/>
  </si>
  <si>
    <t>①Cost related to global warming measures</t>
    <phoneticPr fontId="2"/>
  </si>
  <si>
    <t>②Cost related to ozone layer protection measures</t>
    <phoneticPr fontId="2"/>
  </si>
  <si>
    <t>Switch to CFC alternatives</t>
    <phoneticPr fontId="2"/>
  </si>
  <si>
    <t>③Cost related to air quality conservation measures</t>
    <phoneticPr fontId="2"/>
  </si>
  <si>
    <t>Air pollution prevention, dust pollution prevention, malodor prevention</t>
    <phoneticPr fontId="2"/>
  </si>
  <si>
    <t>④Cost related to noise and vibration measures</t>
    <phoneticPr fontId="2"/>
  </si>
  <si>
    <t>Noise prevention</t>
    <phoneticPr fontId="2"/>
  </si>
  <si>
    <t>⑤Cost related to environmental conservation measures for aquatic, ground, and geologic environments</t>
    <phoneticPr fontId="2"/>
  </si>
  <si>
    <t>Water contamination prevention</t>
    <phoneticPr fontId="2"/>
  </si>
  <si>
    <t>⑥Cost related to waste and recycling measures</t>
    <phoneticPr fontId="2"/>
  </si>
  <si>
    <t>Resource conservation, industrial waste reductions, recycling</t>
    <phoneticPr fontId="2"/>
  </si>
  <si>
    <t>⑦Cost related to measures to reduce chemical risks and emissions</t>
    <phoneticPr fontId="2"/>
  </si>
  <si>
    <t>R&amp;D on products and production</t>
    <phoneticPr fontId="2"/>
  </si>
  <si>
    <t>⑧Cost related to nature and environmental conservation</t>
    <phoneticPr fontId="2"/>
  </si>
  <si>
    <t>⑨Other costs</t>
    <phoneticPr fontId="2"/>
  </si>
  <si>
    <t>Acquisition and maintenance of EMS certification, environmental publicity, tree-planting activities within worksites</t>
    <phoneticPr fontId="2"/>
  </si>
  <si>
    <t>Environmental conservation costs (categories corresponding to areas of environmental conservation measures) (Asia, Americas and Europe) (Unit: millions of yen)</t>
    <phoneticPr fontId="2"/>
  </si>
  <si>
    <t>*1 Cost includes depreciation costs.</t>
    <phoneticPr fontId="2"/>
  </si>
  <si>
    <t>Details of benefits</t>
    <phoneticPr fontId="2"/>
  </si>
  <si>
    <t>Revenue</t>
    <phoneticPr fontId="2"/>
  </si>
  <si>
    <t>Sales value of valuable resources and fixed assets</t>
    <phoneticPr fontId="2"/>
  </si>
  <si>
    <r>
      <t>Cost reductions</t>
    </r>
    <r>
      <rPr>
        <vertAlign val="superscript"/>
        <sz val="10"/>
        <color rgb="FF444444"/>
        <rFont val="Meiryo UI"/>
        <family val="3"/>
        <charset val="128"/>
      </rPr>
      <t>*3</t>
    </r>
    <phoneticPr fontId="2"/>
  </si>
  <si>
    <t>Reduction in costs through energy conservation</t>
    <phoneticPr fontId="2"/>
  </si>
  <si>
    <t>Reduction in costs through resource conservation</t>
    <phoneticPr fontId="2"/>
  </si>
  <si>
    <t>Reduction in operation costs (maintenance costs, etc. of eco-conscious equipment)</t>
    <phoneticPr fontId="2"/>
  </si>
  <si>
    <r>
      <t>Economic effect associated with environmental conservation activities</t>
    </r>
    <r>
      <rPr>
        <b/>
        <vertAlign val="superscript"/>
        <sz val="10"/>
        <color theme="1"/>
        <rFont val="Meiryo UI"/>
        <family val="2"/>
        <charset val="128"/>
      </rPr>
      <t>*2</t>
    </r>
    <r>
      <rPr>
        <b/>
        <sz val="10"/>
        <color theme="1"/>
        <rFont val="Meiryo UI"/>
        <family val="3"/>
        <charset val="128"/>
      </rPr>
      <t xml:space="preserve"> (Inside Japan) (Unit: millions of yen)</t>
    </r>
    <phoneticPr fontId="2"/>
  </si>
  <si>
    <r>
      <t>Economic effect associated with environmental conservation activities</t>
    </r>
    <r>
      <rPr>
        <b/>
        <vertAlign val="superscript"/>
        <sz val="10"/>
        <color theme="1"/>
        <rFont val="Meiryo UI"/>
        <family val="2"/>
        <charset val="128"/>
      </rPr>
      <t>*2</t>
    </r>
    <r>
      <rPr>
        <b/>
        <sz val="10"/>
        <color theme="1"/>
        <rFont val="Meiryo UI"/>
        <family val="3"/>
        <charset val="128"/>
      </rPr>
      <t xml:space="preserve"> (Asia, Americas and Europe) (Unit: millions of yen)</t>
    </r>
    <phoneticPr fontId="2"/>
  </si>
  <si>
    <t>*2 For economic effect, only amounts from selling valuable resources and fixed assets and the amount of cost reductions are recorded. Economic effects based on assumption such as risk mitigation, so-called “deemed effects” are not recorded.
* 3 The amounts of cost reductions contains only the relevant fiscal year of the annual cost reduction for items generated during that year. Cost reduction amounts generated over multiple years are not included.</t>
    <phoneticPr fontId="2"/>
  </si>
  <si>
    <t>E-18 COD pollution load (all production sites) (t)</t>
    <rPh sb="25" eb="27">
      <t xml:space="preserve">タンイ </t>
    </rPh>
    <phoneticPr fontId="2"/>
  </si>
  <si>
    <t>S-01 Certified palm oil purchases (Kao Group) (Thousand tons)</t>
    <rPh sb="21" eb="23">
      <t xml:space="preserve">タンイ </t>
    </rPh>
    <rPh sb="24" eb="25">
      <t>1000</t>
    </rPh>
    <phoneticPr fontId="2"/>
  </si>
  <si>
    <t>* Total of palm oil, palm kernel oil and their derivatives (Book and Claim system/Mass Balance system)
Book and Claim system: RSPO-certified palm oil credit trading system. By purchasing “certification credits” issued in proportion to the amount of palm oil produced and registered by plantations certified by the RSPO, users of palm oil are considered to have purchased the amount of certified palm oil corresponding to the amount of credits. This system encourages plantations to produce certified oil.
Mass Balance system: A certification system that permits mixing of RSPO-certified palm oil with non-certified palm oil</t>
    <phoneticPr fontId="2"/>
  </si>
  <si>
    <r>
      <t>S-02 Results of supplier risk assessments based on Sedex</t>
    </r>
    <r>
      <rPr>
        <b/>
        <vertAlign val="superscript"/>
        <sz val="10"/>
        <color theme="1"/>
        <rFont val="Meiryo UI"/>
        <family val="3"/>
        <charset val="128"/>
      </rPr>
      <t>*1</t>
    </r>
    <phoneticPr fontId="2"/>
  </si>
  <si>
    <t>*1 The scope of assessment is 656 sites that responded to the Sedex new Self-Assessment Questionnaire (SAQ)
*2 Sedex new SAQ response rate
*3 Management control score values using Sedex assessment tools (ranging from 0 to 5; the higher the score, the better management is)</t>
    <phoneticPr fontId="2"/>
  </si>
  <si>
    <t>Overall　evaluation</t>
    <phoneticPr fontId="2"/>
  </si>
  <si>
    <r>
      <t>SAQ response rate</t>
    </r>
    <r>
      <rPr>
        <vertAlign val="superscript"/>
        <sz val="10"/>
        <color theme="1"/>
        <rFont val="Meiryo UI"/>
        <family val="3"/>
        <charset val="128"/>
      </rPr>
      <t>*2</t>
    </r>
    <phoneticPr fontId="2"/>
  </si>
  <si>
    <r>
      <t>Sedex risk assessment</t>
    </r>
    <r>
      <rPr>
        <vertAlign val="superscript"/>
        <sz val="10"/>
        <color theme="1"/>
        <rFont val="Meiryo UI"/>
        <family val="3"/>
        <charset val="128"/>
      </rPr>
      <t>*3</t>
    </r>
    <phoneticPr fontId="2"/>
  </si>
  <si>
    <t>80% or more</t>
    <phoneticPr fontId="2"/>
  </si>
  <si>
    <t>3.0 or more</t>
    <phoneticPr fontId="2"/>
  </si>
  <si>
    <t>2.0 to less than 3.0</t>
    <phoneticPr fontId="2"/>
  </si>
  <si>
    <t>Less than 2.0</t>
    <phoneticPr fontId="2"/>
  </si>
  <si>
    <t>Less than 80%</t>
    <phoneticPr fontId="2"/>
  </si>
  <si>
    <t>S-03 Number of companies that participated in the vendor summits (firms)</t>
    <rPh sb="19" eb="21">
      <t xml:space="preserve">タンイ </t>
    </rPh>
    <rPh sb="22" eb="23">
      <t xml:space="preserve">シャ </t>
    </rPh>
    <phoneticPr fontId="2"/>
  </si>
  <si>
    <t>Suspended</t>
    <phoneticPr fontId="2"/>
  </si>
  <si>
    <t>Held in Japan</t>
    <phoneticPr fontId="2"/>
  </si>
  <si>
    <t>Held outside Japan</t>
    <phoneticPr fontId="2"/>
  </si>
  <si>
    <t>Total</t>
  </si>
  <si>
    <t>Average hours worked outside regular working hours (per month) (Hours)</t>
    <phoneticPr fontId="2"/>
  </si>
  <si>
    <t>Average days of paid leave taken (Days)</t>
  </si>
  <si>
    <t>Average paid leave utilization rate (%)</t>
  </si>
  <si>
    <t>Average hours of leave taken in hourly increments (Hours)</t>
  </si>
  <si>
    <t>No. of employees taking family leave for overseas assignments (male) (Persons)</t>
  </si>
  <si>
    <t>No. of employees taking family leave for overseas assignments (female) (Persons)</t>
  </si>
  <si>
    <t>Total number of employees taking special leave for volunteering activities (Persons)</t>
  </si>
  <si>
    <t>No. of employees utilizing the working-from-home system (Persons)</t>
  </si>
  <si>
    <t>S-05 Number of employees / management positions (persons)</t>
    <rPh sb="13" eb="15">
      <t>ニンズウ</t>
    </rPh>
    <rPh sb="16" eb="18">
      <t xml:space="preserve">タンイ </t>
    </rPh>
    <rPh sb="19" eb="20">
      <t>ニン</t>
    </rPh>
    <phoneticPr fontId="2"/>
  </si>
  <si>
    <t>Male</t>
  </si>
  <si>
    <t>Female</t>
  </si>
  <si>
    <t>Global</t>
    <phoneticPr fontId="2"/>
  </si>
  <si>
    <t>Japan</t>
  </si>
  <si>
    <t>Japan</t>
    <rPh sb="0" eb="2">
      <t>ニホン</t>
    </rPh>
    <phoneticPr fontId="2"/>
  </si>
  <si>
    <t xml:space="preserve">  Of which, Kao Corporation</t>
    <phoneticPr fontId="2"/>
  </si>
  <si>
    <t>Asia</t>
  </si>
  <si>
    <t>Asia</t>
    <phoneticPr fontId="2"/>
  </si>
  <si>
    <t>Europe</t>
  </si>
  <si>
    <t>Europe</t>
    <rPh sb="0" eb="2">
      <t>オウシュウ</t>
    </rPh>
    <phoneticPr fontId="2"/>
  </si>
  <si>
    <t>Americas</t>
  </si>
  <si>
    <t>Americas</t>
    <rPh sb="0" eb="2">
      <t>ベイシュウ</t>
    </rPh>
    <phoneticPr fontId="2"/>
  </si>
  <si>
    <t>Employees</t>
    <phoneticPr fontId="2"/>
  </si>
  <si>
    <t>Management positions</t>
    <rPh sb="0" eb="2">
      <t>カンリ</t>
    </rPh>
    <rPh sb="2" eb="3">
      <t>ショク</t>
    </rPh>
    <phoneticPr fontId="2"/>
  </si>
  <si>
    <t>Japan</t>
    <phoneticPr fontId="2"/>
  </si>
  <si>
    <t>Indonesia</t>
    <phoneticPr fontId="2"/>
  </si>
  <si>
    <t>China</t>
    <phoneticPr fontId="2"/>
  </si>
  <si>
    <t>Thailand</t>
    <phoneticPr fontId="2"/>
  </si>
  <si>
    <t>Germany</t>
    <phoneticPr fontId="2"/>
  </si>
  <si>
    <t>Taiwan</t>
    <phoneticPr fontId="2"/>
  </si>
  <si>
    <t>S-07 Percentage of employees by age group (%)</t>
    <rPh sb="16" eb="18">
      <t xml:space="preserve">タンイ </t>
    </rPh>
    <phoneticPr fontId="2"/>
  </si>
  <si>
    <t>&lt;30 years old</t>
    <rPh sb="2" eb="3">
      <t>サイ</t>
    </rPh>
    <rPh sb="3" eb="5">
      <t>ミマン</t>
    </rPh>
    <phoneticPr fontId="2"/>
  </si>
  <si>
    <t>30–50 years old</t>
  </si>
  <si>
    <t>30–50 years old</t>
    <rPh sb="2" eb="3">
      <t>サイ</t>
    </rPh>
    <rPh sb="6" eb="7">
      <t>サイ</t>
    </rPh>
    <phoneticPr fontId="2"/>
  </si>
  <si>
    <t>&gt; 50 years old</t>
  </si>
  <si>
    <t>&gt; 50 years old</t>
    <rPh sb="2" eb="3">
      <t>サイ</t>
    </rPh>
    <rPh sb="3" eb="5">
      <t>イジョウ</t>
    </rPh>
    <phoneticPr fontId="2"/>
  </si>
  <si>
    <t>S-08 Situation regarding union members</t>
    <rPh sb="5" eb="9">
      <t>ロウドウクミアイ</t>
    </rPh>
    <rPh sb="9" eb="10">
      <t>イン</t>
    </rPh>
    <rPh sb="11" eb="13">
      <t>ジョウキョウ</t>
    </rPh>
    <phoneticPr fontId="2"/>
  </si>
  <si>
    <t>No. of union members (persons)</t>
    <rPh sb="0" eb="2">
      <t>ニンズウ</t>
    </rPh>
    <rPh sb="3" eb="4">
      <t>ニン</t>
    </rPh>
    <phoneticPr fontId="2"/>
  </si>
  <si>
    <t>Percentage (%)</t>
    <rPh sb="0" eb="2">
      <t>ヒリツ</t>
    </rPh>
    <phoneticPr fontId="2"/>
  </si>
  <si>
    <t>Japan</t>
    <rPh sb="0" eb="2">
      <t>ニホン</t>
    </rPh>
    <phoneticPr fontId="1"/>
  </si>
  <si>
    <t>Average hours of training (hours)</t>
    <rPh sb="0" eb="2">
      <t>ヘイキン</t>
    </rPh>
    <rPh sb="2" eb="4">
      <t>ケンシュウ</t>
    </rPh>
    <rPh sb="4" eb="6">
      <t>ジカン</t>
    </rPh>
    <rPh sb="7" eb="9">
      <t>ジカン</t>
    </rPh>
    <phoneticPr fontId="1"/>
  </si>
  <si>
    <t>Average cost of training (yen)</t>
    <rPh sb="0" eb="4">
      <t>ヘイ</t>
    </rPh>
    <rPh sb="4" eb="6">
      <t>ヒヨウ</t>
    </rPh>
    <rPh sb="7" eb="8">
      <t>エン</t>
    </rPh>
    <phoneticPr fontId="1"/>
  </si>
  <si>
    <t>S-10 Situation regarding newly hired employees</t>
    <rPh sb="5" eb="7">
      <t>サイヨウ</t>
    </rPh>
    <rPh sb="8" eb="10">
      <t>ジョウキョウ</t>
    </rPh>
    <phoneticPr fontId="2"/>
  </si>
  <si>
    <t>Total (persons)</t>
    <rPh sb="0" eb="2">
      <t>ゴウケイ</t>
    </rPh>
    <rPh sb="3" eb="4">
      <t>ニン</t>
    </rPh>
    <phoneticPr fontId="2"/>
  </si>
  <si>
    <t>S-11 Percentage of newly hired employee by age group (%)</t>
    <rPh sb="16" eb="18">
      <t xml:space="preserve">タンイ </t>
    </rPh>
    <phoneticPr fontId="2"/>
  </si>
  <si>
    <t>&lt; 30 years old</t>
  </si>
  <si>
    <t>&lt; 30 years old</t>
    <rPh sb="2" eb="3">
      <t>サイ</t>
    </rPh>
    <rPh sb="3" eb="5">
      <t>ミマン</t>
    </rPh>
    <phoneticPr fontId="1"/>
  </si>
  <si>
    <t>30–50 years old</t>
    <rPh sb="2" eb="3">
      <t>サイ</t>
    </rPh>
    <rPh sb="6" eb="7">
      <t>サイ</t>
    </rPh>
    <phoneticPr fontId="1"/>
  </si>
  <si>
    <t>&gt; 50 years old</t>
    <rPh sb="2" eb="3">
      <t>サイ</t>
    </rPh>
    <rPh sb="3" eb="5">
      <t>イジョウ</t>
    </rPh>
    <phoneticPr fontId="1"/>
  </si>
  <si>
    <t>S-13 Percentage of open positions filled by internal candidates (%)</t>
    <rPh sb="17" eb="18">
      <t>ア</t>
    </rPh>
    <rPh sb="28" eb="30">
      <t xml:space="preserve">タンイ </t>
    </rPh>
    <phoneticPr fontId="2"/>
  </si>
  <si>
    <t>S-14 Percentage of career hires in new hires (%)</t>
    <rPh sb="5" eb="9">
      <t>シンキサイヨウ</t>
    </rPh>
    <rPh sb="13" eb="15">
      <t>チュウト</t>
    </rPh>
    <rPh sb="15" eb="17">
      <t>サイヨウ</t>
    </rPh>
    <rPh sb="17" eb="19">
      <t>ヒリツ</t>
    </rPh>
    <rPh sb="20" eb="22">
      <t xml:space="preserve">タンイ </t>
    </rPh>
    <phoneticPr fontId="2"/>
  </si>
  <si>
    <t>Kao Corporation</t>
  </si>
  <si>
    <t>Kao Group Customer Marketing Co., Ltd.</t>
  </si>
  <si>
    <t>Kao Beauty Brands Counseling Co., Ltd.</t>
  </si>
  <si>
    <t>Kanebo Cosmetics Inc.</t>
  </si>
  <si>
    <t>Kao Logistics Co., Ltd.</t>
  </si>
  <si>
    <t>Kao Professional Services Co., Ltd.</t>
  </si>
  <si>
    <t>Kao Business Associe Co., Ltd.</t>
  </si>
  <si>
    <t>Kao Cosmetic Products Odawara Co., Ltd.</t>
  </si>
  <si>
    <t>Kao Paper Manufacturing Fuji</t>
  </si>
  <si>
    <t>Kao Peony Co., Ltd.</t>
  </si>
  <si>
    <t>Number of employees who reached retirement age</t>
    <phoneticPr fontId="2"/>
  </si>
  <si>
    <t xml:space="preserve">  Of which, Number of employees re-employed after retirement</t>
    <phoneticPr fontId="2"/>
  </si>
  <si>
    <t>Percentage</t>
    <phoneticPr fontId="2"/>
  </si>
  <si>
    <t>* Excludes companies where this information is not disclosed</t>
    <phoneticPr fontId="2"/>
  </si>
  <si>
    <t>* Until 2020, excludes companies with HR systems not yet linked (22 out of 98 consolidated companies).</t>
    <phoneticPr fontId="2"/>
  </si>
  <si>
    <t>S-16 Situation regarding employee turnover (%)</t>
    <rPh sb="5" eb="7">
      <t>タイショク</t>
    </rPh>
    <rPh sb="8" eb="10">
      <t>ジョウキョウ</t>
    </rPh>
    <rPh sb="11" eb="13">
      <t xml:space="preserve">タンイ </t>
    </rPh>
    <phoneticPr fontId="2"/>
  </si>
  <si>
    <t>Total employee turnover rate</t>
    <rPh sb="0" eb="2">
      <t>タイショク</t>
    </rPh>
    <rPh sb="2" eb="3">
      <t>リツ</t>
    </rPh>
    <phoneticPr fontId="2"/>
  </si>
  <si>
    <t>Voluntary employee turnover rate</t>
    <rPh sb="0" eb="4">
      <t>ジコツゴウ</t>
    </rPh>
    <rPh sb="4" eb="7">
      <t>タイショクリツ</t>
    </rPh>
    <phoneticPr fontId="2"/>
  </si>
  <si>
    <t>S-17 Employee turnover rate by gender (%)</t>
    <rPh sb="5" eb="8">
      <t>ダンジョベツ</t>
    </rPh>
    <rPh sb="9" eb="11">
      <t>タイショク</t>
    </rPh>
    <rPh sb="11" eb="12">
      <t>シャ</t>
    </rPh>
    <rPh sb="12" eb="14">
      <t>ヒリツ</t>
    </rPh>
    <rPh sb="13" eb="14">
      <t>リツ</t>
    </rPh>
    <rPh sb="15" eb="17">
      <t xml:space="preserve">タンイ </t>
    </rPh>
    <phoneticPr fontId="2"/>
  </si>
  <si>
    <t>Male</t>
    <rPh sb="0" eb="2">
      <t>ダンセイ</t>
    </rPh>
    <phoneticPr fontId="2"/>
  </si>
  <si>
    <t>Female</t>
    <rPh sb="0" eb="2">
      <t>ジョセイ</t>
    </rPh>
    <phoneticPr fontId="2"/>
  </si>
  <si>
    <t>S-18 Employee turnover rate by age group (%)</t>
    <rPh sb="5" eb="9">
      <t>ネンレイソウベツ</t>
    </rPh>
    <rPh sb="10" eb="12">
      <t>タイショク</t>
    </rPh>
    <rPh sb="12" eb="13">
      <t>シャ</t>
    </rPh>
    <rPh sb="13" eb="15">
      <t>ヒリツ</t>
    </rPh>
    <rPh sb="14" eb="15">
      <t>リツ</t>
    </rPh>
    <rPh sb="16" eb="18">
      <t xml:space="preserve">タンイ </t>
    </rPh>
    <phoneticPr fontId="2"/>
  </si>
  <si>
    <t>S-19 Voluntary employee turnover rate by gender (%)</t>
    <rPh sb="5" eb="8">
      <t>ダンジョベツ</t>
    </rPh>
    <rPh sb="9" eb="15">
      <t>ジコツゴウタイショク</t>
    </rPh>
    <rPh sb="15" eb="16">
      <t>シャ</t>
    </rPh>
    <rPh sb="16" eb="18">
      <t>ヒリツ</t>
    </rPh>
    <rPh sb="17" eb="18">
      <t>リツ</t>
    </rPh>
    <rPh sb="19" eb="21">
      <t xml:space="preserve">タンイ </t>
    </rPh>
    <phoneticPr fontId="2"/>
  </si>
  <si>
    <t>S-20 Voluntary employee turnover rate by age group (%)</t>
    <rPh sb="5" eb="9">
      <t>ネンレイソウベツ</t>
    </rPh>
    <rPh sb="10" eb="16">
      <t>ジコツゴウタイショク</t>
    </rPh>
    <rPh sb="16" eb="17">
      <t>シャ</t>
    </rPh>
    <rPh sb="17" eb="19">
      <t>ヒリツ</t>
    </rPh>
    <rPh sb="18" eb="19">
      <t>リツ</t>
    </rPh>
    <rPh sb="20" eb="22">
      <t xml:space="preserve">タンイ </t>
    </rPh>
    <phoneticPr fontId="2"/>
  </si>
  <si>
    <t>S-22 Situation of female employees (%)</t>
    <rPh sb="11" eb="13">
      <t xml:space="preserve">タンイ </t>
    </rPh>
    <phoneticPr fontId="2"/>
  </si>
  <si>
    <r>
      <t>Employees</t>
    </r>
    <r>
      <rPr>
        <vertAlign val="superscript"/>
        <sz val="10"/>
        <rFont val="Meiryo UI"/>
        <family val="2"/>
        <charset val="128"/>
      </rPr>
      <t>*1</t>
    </r>
    <phoneticPr fontId="2"/>
  </si>
  <si>
    <t>All management positions</t>
    <rPh sb="0" eb="3">
      <t>カンリショク</t>
    </rPh>
    <rPh sb="4" eb="6">
      <t>ゼンタイ</t>
    </rPh>
    <phoneticPr fontId="2"/>
  </si>
  <si>
    <t>Management positions in revenuegenerating functions</t>
    <rPh sb="0" eb="2">
      <t>ウリアゲ</t>
    </rPh>
    <rPh sb="2" eb="4">
      <t>ソウシュツ</t>
    </rPh>
    <rPh sb="4" eb="6">
      <t>ブモン</t>
    </rPh>
    <rPh sb="7" eb="10">
      <t>カンリショク</t>
    </rPh>
    <phoneticPr fontId="2"/>
  </si>
  <si>
    <t xml:space="preserve">  Male</t>
    <phoneticPr fontId="2"/>
  </si>
  <si>
    <t xml:space="preserve">  Female</t>
    <phoneticPr fontId="2"/>
  </si>
  <si>
    <t>Average length of employment (years)</t>
    <phoneticPr fontId="2"/>
  </si>
  <si>
    <r>
      <t>Japan</t>
    </r>
    <r>
      <rPr>
        <vertAlign val="superscript"/>
        <sz val="10"/>
        <color theme="1"/>
        <rFont val="Meiryo UI"/>
        <family val="2"/>
        <charset val="128"/>
      </rPr>
      <t>*1, *2</t>
    </r>
    <rPh sb="0" eb="2">
      <t>ニホン</t>
    </rPh>
    <phoneticPr fontId="2"/>
  </si>
  <si>
    <r>
      <t>Kao Corporation</t>
    </r>
    <r>
      <rPr>
        <vertAlign val="superscript"/>
        <sz val="10"/>
        <color theme="1"/>
        <rFont val="Meiryo UI"/>
        <family val="2"/>
        <charset val="128"/>
      </rPr>
      <t>*1</t>
    </r>
    <rPh sb="0" eb="2">
      <t>カオウ</t>
    </rPh>
    <rPh sb="2" eb="5">
      <t>カブ</t>
    </rPh>
    <phoneticPr fontId="2"/>
  </si>
  <si>
    <t>*1 Employment rate as of June 1 including non-regular employees and based on government agency calculation standards.</t>
    <rPh sb="1" eb="3">
      <t>ギョウセイ</t>
    </rPh>
    <rPh sb="6" eb="8">
      <t>サンシュツ</t>
    </rPh>
    <rPh sb="8" eb="10">
      <t>キジュン</t>
    </rPh>
    <rPh sb="11" eb="12">
      <t>モト</t>
    </rPh>
    <rPh sb="15" eb="18">
      <t>ヒセイキ</t>
    </rPh>
    <rPh sb="18" eb="21">
      <t>ジュウギョウイン</t>
    </rPh>
    <rPh sb="22" eb="23">
      <t>フク</t>
    </rPh>
    <rPh sb="32" eb="35">
      <t>コヨウリツ</t>
    </rPh>
    <rPh sb="36" eb="38">
      <t>シュウケイ</t>
    </rPh>
    <rPh sb="38" eb="40">
      <t>ハンイ</t>
    </rPh>
    <rPh sb="41" eb="43">
      <t>カキ</t>
    </rPh>
    <rPh sb="44" eb="45">
      <t>トオ</t>
    </rPh>
    <phoneticPr fontId="2"/>
  </si>
  <si>
    <t>* Ratio of women to men</t>
  </si>
  <si>
    <t>* Difference between men and women is due to the difference in the number of people in each job grade, not to the difference in wages for the same work.</t>
    <phoneticPr fontId="2"/>
  </si>
  <si>
    <t>Item</t>
    <phoneticPr fontId="2"/>
  </si>
  <si>
    <t>Indicator</t>
    <phoneticPr fontId="2"/>
  </si>
  <si>
    <t>Scope</t>
    <phoneticPr fontId="2"/>
  </si>
  <si>
    <t>Results</t>
    <phoneticPr fontId="2"/>
  </si>
  <si>
    <t>Target</t>
    <phoneticPr fontId="2"/>
  </si>
  <si>
    <t>Occupational
accidents</t>
    <phoneticPr fontId="2"/>
  </si>
  <si>
    <r>
      <t>Death and serious lost time accidents</t>
    </r>
    <r>
      <rPr>
        <vertAlign val="superscript"/>
        <sz val="10"/>
        <color theme="1"/>
        <rFont val="Meiryo UI"/>
        <family val="2"/>
        <charset val="128"/>
      </rPr>
      <t>*1</t>
    </r>
    <r>
      <rPr>
        <sz val="10"/>
        <color theme="1"/>
        <rFont val="Meiryo UI"/>
        <family val="3"/>
        <charset val="128"/>
      </rPr>
      <t xml:space="preserve"> (persons)</t>
    </r>
    <phoneticPr fontId="2"/>
  </si>
  <si>
    <r>
      <t>Lost time accidents frequency rate</t>
    </r>
    <r>
      <rPr>
        <vertAlign val="superscript"/>
        <sz val="10"/>
        <color theme="1"/>
        <rFont val="Meiryo UI"/>
        <family val="2"/>
        <charset val="128"/>
      </rPr>
      <t>*2</t>
    </r>
    <phoneticPr fontId="2"/>
  </si>
  <si>
    <r>
      <t>Total accident frequency rate</t>
    </r>
    <r>
      <rPr>
        <vertAlign val="superscript"/>
        <sz val="10"/>
        <color theme="1"/>
        <rFont val="Meiryo UI"/>
        <family val="2"/>
        <charset val="128"/>
      </rPr>
      <t>*3</t>
    </r>
    <phoneticPr fontId="2"/>
  </si>
  <si>
    <r>
      <t>Severity rate</t>
    </r>
    <r>
      <rPr>
        <vertAlign val="superscript"/>
        <sz val="10"/>
        <color theme="1"/>
        <rFont val="Meiryo UI"/>
        <family val="2"/>
        <charset val="128"/>
      </rPr>
      <t>*4</t>
    </r>
    <phoneticPr fontId="2"/>
  </si>
  <si>
    <r>
      <t>Number of employees who experienced lost work days due to occupational diseases (persons)</t>
    </r>
    <r>
      <rPr>
        <vertAlign val="superscript"/>
        <sz val="10"/>
        <color theme="1"/>
        <rFont val="Meiryo UI"/>
        <family val="2"/>
        <charset val="128"/>
      </rPr>
      <t>*5</t>
    </r>
    <phoneticPr fontId="2"/>
  </si>
  <si>
    <t>Traffic accidents</t>
    <phoneticPr fontId="2"/>
  </si>
  <si>
    <t>100% negligence accidents causing bodily injury (no. of accidents)</t>
    <phoneticPr fontId="2"/>
  </si>
  <si>
    <r>
      <t>Accidents other than 0% negligence accidents per 100 vehicles</t>
    </r>
    <r>
      <rPr>
        <vertAlign val="superscript"/>
        <sz val="10"/>
        <color theme="1"/>
        <rFont val="Meiryo UI"/>
        <family val="2"/>
        <charset val="128"/>
      </rPr>
      <t>*6</t>
    </r>
    <phoneticPr fontId="2"/>
  </si>
  <si>
    <t>Including both regular employees and temporary workers (Kao Group)</t>
    <phoneticPr fontId="2"/>
  </si>
  <si>
    <t>Subcontractors (Kao Group)</t>
    <phoneticPr fontId="2"/>
  </si>
  <si>
    <t>Including both regular employees and temporary workers (Reference: Member companies of Japan Chemical Industry Association)</t>
    <phoneticPr fontId="2"/>
  </si>
  <si>
    <t>Subcontractors (Reference: Member companies of Japan Chemical Industry Association)</t>
    <phoneticPr fontId="2"/>
  </si>
  <si>
    <t>Sales and logistics (Japan)</t>
    <phoneticPr fontId="2"/>
  </si>
  <si>
    <t>*1 Serious lost time accidents: Accidents in which there is a continued loss of physical function after treatment for the injury has been completed (with a loss of physical function of Level 5 or higher)
*2 Lost time accidents frequency rate: Number of persons dead or seriously injured in occupational accidents per million hours worked (including only accidents involving at least one lost work day and also the loss of a part of the body or a bodily function)
*3 Total accident frequency rate: Number of persons injured in occupational accidents (including accidents without lost work days) per million hours worked
*4 Severity rate: Number of lost days / total working hours × 1,000
*5 There has been a global target for the number of employees who experienced lost work days due to occupational diseases since 2018.
*6 Accidents other than 0% negligence accidents per 100 vehicles: Number of traffic accidents other than 0% negligence / No. of vehicles in fleet × 100</t>
    <phoneticPr fontId="2"/>
  </si>
  <si>
    <t>Accidents</t>
    <phoneticPr fontId="2"/>
  </si>
  <si>
    <t>Kao Group</t>
    <phoneticPr fontId="2"/>
  </si>
  <si>
    <t>Fires, explosions, leakages, etc. (no. of accidents)</t>
    <phoneticPr fontId="2"/>
  </si>
  <si>
    <t>Logistics-related leakage (no. of accidents)</t>
    <phoneticPr fontId="2"/>
  </si>
  <si>
    <t>* Logistics-related leakage: Accidents involving leakage while products, etc. are being transported.</t>
    <phoneticPr fontId="2"/>
  </si>
  <si>
    <t>Type of accident</t>
    <rPh sb="0" eb="2">
      <t>ジコ</t>
    </rPh>
    <rPh sb="3" eb="5">
      <t>シュルイ</t>
    </rPh>
    <phoneticPr fontId="2"/>
  </si>
  <si>
    <t>Overview of accident</t>
    <rPh sb="0" eb="2">
      <t>ジコ</t>
    </rPh>
    <rPh sb="3" eb="5">
      <t>ガイヨウ</t>
    </rPh>
    <phoneticPr fontId="2"/>
  </si>
  <si>
    <t>Countermeasures being taken</t>
    <rPh sb="0" eb="2">
      <t>コンゴ</t>
    </rPh>
    <rPh sb="3" eb="5">
      <t>タイサク</t>
    </rPh>
    <phoneticPr fontId="2"/>
  </si>
  <si>
    <t>SCM Division</t>
    <phoneticPr fontId="2"/>
  </si>
  <si>
    <t>No. of questions</t>
  </si>
  <si>
    <t>No. of items requiring further monitoring</t>
  </si>
  <si>
    <t>Average evaluation score [5-point scale]</t>
  </si>
  <si>
    <t>R&amp;D Division</t>
    <phoneticPr fontId="2"/>
  </si>
  <si>
    <t>Business divisions</t>
    <phoneticPr fontId="2"/>
  </si>
  <si>
    <t>Corporate divisions</t>
    <phoneticPr fontId="2"/>
  </si>
  <si>
    <r>
      <t>Affiliated companies in Japan</t>
    </r>
    <r>
      <rPr>
        <vertAlign val="superscript"/>
        <sz val="10"/>
        <color theme="1"/>
        <rFont val="Meiryo UI"/>
        <family val="3"/>
        <charset val="128"/>
      </rPr>
      <t>*1</t>
    </r>
    <phoneticPr fontId="2"/>
  </si>
  <si>
    <r>
      <t>Affiliated companies outside Japan</t>
    </r>
    <r>
      <rPr>
        <vertAlign val="superscript"/>
        <sz val="10"/>
        <color theme="1"/>
        <rFont val="Meiryo UI"/>
        <family val="3"/>
        <charset val="128"/>
      </rPr>
      <t>*2</t>
    </r>
    <phoneticPr fontId="2"/>
  </si>
  <si>
    <t>*1 Group companies in Japan
Kao Professional Services Co., Ltd., Kao Group Customer Marketing Co., Ltd., Kao Logistics Co., Ltd.
*2 Group companies outside Japan
19 companies (11 in Asia, 8 in Europe and the Americas)</t>
    <rPh sb="3" eb="5">
      <t>ニホン</t>
    </rPh>
    <phoneticPr fontId="2"/>
  </si>
  <si>
    <t>Year</t>
    <phoneticPr fontId="2"/>
  </si>
  <si>
    <t>Cases</t>
    <phoneticPr fontId="2"/>
  </si>
  <si>
    <t>G-01 Fines and settlements pertaining to anticompetitive practices (yen)</t>
    <rPh sb="22" eb="24">
      <t xml:space="preserve">タンイ </t>
    </rPh>
    <phoneticPr fontId="25"/>
  </si>
  <si>
    <t>Fines and settlements pertaining to anticompetitive practices</t>
    <rPh sb="0" eb="16">
      <t>エン</t>
    </rPh>
    <phoneticPr fontId="25"/>
  </si>
  <si>
    <t>G-02 G-02 Number of dispute pertaining to anticompetitive practices and bribery</t>
    <rPh sb="5" eb="7">
      <t>ケイソウ</t>
    </rPh>
    <rPh sb="7" eb="9">
      <t>チョウサ</t>
    </rPh>
    <rPh sb="9" eb="11">
      <t>ケンスウ</t>
    </rPh>
    <rPh sb="23" eb="25">
      <t xml:space="preserve">タンイ </t>
    </rPh>
    <phoneticPr fontId="25"/>
  </si>
  <si>
    <t>Number of dispute pertaining to anticompetitive practices and bribery</t>
    <rPh sb="0" eb="3">
      <t>ケイソウチュウ</t>
    </rPh>
    <rPh sb="4" eb="6">
      <t>チョウサ</t>
    </rPh>
    <rPh sb="7" eb="8">
      <t>ケン</t>
    </rPh>
    <phoneticPr fontId="25"/>
  </si>
  <si>
    <t>Bribery violations</t>
    <phoneticPr fontId="25"/>
  </si>
  <si>
    <t>G-03  Number of bribery violations (cases)</t>
    <rPh sb="5" eb="8">
      <t>ゾウシュウワイ</t>
    </rPh>
    <rPh sb="8" eb="10">
      <t>イハン</t>
    </rPh>
    <rPh sb="10" eb="12">
      <t>ケンスウ</t>
    </rPh>
    <rPh sb="13" eb="15">
      <t xml:space="preserve">タンイ </t>
    </rPh>
    <phoneticPr fontId="25"/>
  </si>
  <si>
    <t>G-04 Punitive dismissals (cases)</t>
    <rPh sb="10" eb="12">
      <t>スイイ</t>
    </rPh>
    <rPh sb="13" eb="15">
      <t xml:space="preserve">タンイ </t>
    </rPh>
    <phoneticPr fontId="25"/>
  </si>
  <si>
    <t xml:space="preserve">Cases resulting in resignation due to compliance violations within and outside Japan (including requested resignation) </t>
    <rPh sb="0" eb="3">
      <t>コクナイガイ</t>
    </rPh>
    <rPh sb="15" eb="17">
      <t>イハン</t>
    </rPh>
    <rPh sb="20" eb="22">
      <t>タイショク</t>
    </rPh>
    <rPh sb="23" eb="24">
      <t>イタ</t>
    </rPh>
    <rPh sb="25" eb="27">
      <t>ジアン</t>
    </rPh>
    <rPh sb="28" eb="30">
      <t>ユシ</t>
    </rPh>
    <rPh sb="30" eb="32">
      <t>タイショク</t>
    </rPh>
    <rPh sb="33" eb="34">
      <t>フクケン</t>
    </rPh>
    <phoneticPr fontId="25"/>
  </si>
  <si>
    <t>Governance structure and system</t>
  </si>
  <si>
    <t>Compensation for Executives</t>
  </si>
  <si>
    <r>
      <t>●Introduced EVA</t>
    </r>
    <r>
      <rPr>
        <vertAlign val="superscript"/>
        <sz val="10"/>
        <color theme="1"/>
        <rFont val="Meiryo UI"/>
        <family val="3"/>
        <charset val="128"/>
      </rPr>
      <t>®</t>
    </r>
    <r>
      <rPr>
        <sz val="10"/>
        <color theme="1"/>
        <rFont val="Meiryo UI"/>
        <family val="3"/>
        <charset val="128"/>
      </rPr>
      <t xml:space="preserve"> as a management indicator</t>
    </r>
  </si>
  <si>
    <t>●Established the Advisory Committee (an advisory body for the Board including two outside members)</t>
  </si>
  <si>
    <r>
      <t>●Short-term incentives: Introduced an EVA</t>
    </r>
    <r>
      <rPr>
        <vertAlign val="superscript"/>
        <sz val="10"/>
        <rFont val="Meiryo UI"/>
        <family val="3"/>
        <charset val="128"/>
      </rPr>
      <t>®</t>
    </r>
    <r>
      <rPr>
        <sz val="10"/>
        <rFont val="Meiryo UI"/>
        <family val="3"/>
        <charset val="128"/>
      </rPr>
      <t xml:space="preserve"> performancebased bonus</t>
    </r>
  </si>
  <si>
    <t>●Increased the number of Outside Audit &amp; Supervisory Board Members from one to two</t>
  </si>
  <si>
    <t>●Mid- to long-term incentives: Introduced a stock option plan
●Abolished retirement benefits</t>
  </si>
  <si>
    <t>●Introduced Outside Director system (the Advisory Committee was dissolved)
●Introduced the Executive Officer system</t>
  </si>
  <si>
    <t>●Established the Committee for the Examination of Nominees for Chairman of the Board and the President and Chief Executive Officer　
●Appointed the president and lower positions as Executive Officers
●Established the Department of Internal Audit</t>
  </si>
  <si>
    <t>●Established the Compensation Advisory Committee for Directors and Executive Officers</t>
    <phoneticPr fontId="2"/>
  </si>
  <si>
    <t>●Commenced meetings to exchange opinions between Representative Directors and Audit &amp; Supervisory Board Members
●Established the Internal Control Committee</t>
  </si>
  <si>
    <r>
      <t>●Mid- to long-term incentives: Introduced share remuneration type stock options
●Short-term incentives: Introduced EVA</t>
    </r>
    <r>
      <rPr>
        <vertAlign val="superscript"/>
        <sz val="10"/>
        <rFont val="Meiryo UI"/>
        <family val="3"/>
        <charset val="128"/>
      </rPr>
      <t>®</t>
    </r>
    <r>
      <rPr>
        <sz val="10"/>
        <rFont val="Meiryo UI"/>
        <family val="3"/>
        <charset val="128"/>
      </rPr>
      <t>/sales and ordinary income indicator</t>
    </r>
  </si>
  <si>
    <t>●Established Standards for Independent of Outside Directors /Outside Audit &amp; Supervisory Board Members
●Established the Sustainability Committee</t>
  </si>
  <si>
    <t>●Increased the number of Outside Directors from two to three
●Reduced the number of Directors from 15 to 10
●Shortened Directors’ term of office to one year</t>
  </si>
  <si>
    <t>●Increased the number of Outside Audit &amp; Supervisory Board Members from two to three
●Delegation agreement with Executive Officers</t>
  </si>
  <si>
    <t>●Established the Committee for the Examination of Nominees for Directors and Executive Officers (Abolished the Committee for the Examination of Nominees for Chairman of the Board and the President and Chief Executive Officer)
●Reduced the number of Inside Directors to 3, equal to the number of Outside Directors
●Appointed an Outside Director as the Chairman of the Board</t>
  </si>
  <si>
    <t>●Established the Committee for Examination of Nominees for Directors (Abolished the Committee for the Examination of Nominees for the Directors and Executive Officers)
●Commenced evaluation of the effectiveness of the Board of Directors</t>
  </si>
  <si>
    <t>●Participation of Outside Audit &amp; Supervisory Board Members in the Compensation Advisory Committee</t>
    <phoneticPr fontId="2"/>
  </si>
  <si>
    <t>●Commenced evaluation of the effectiveness of the Audit &amp; Supervisory Board
●Increased the number of Inside Directors from three to four</t>
  </si>
  <si>
    <t>●Revised Outside Director compensation system to not linked to business performance</t>
  </si>
  <si>
    <t>●Mid- to long-term incentives: Performance-based share incentive plan (non-financial indicators included)</t>
  </si>
  <si>
    <t>●Commenced regular meetings to exchange opinions between Audit &amp; Supervisory Board Members and Outside Directors
●Established the ESG committee (the Sustainability Committee was dissolved)</t>
  </si>
  <si>
    <t>●Commenced evaluation of the effectiveness of the Committee for the Examination of Nominees for Directors　
●Established the External ESG Advisory Board　
●Commenced evaluation of the effectiveness of the Compensation Advisory Committee
●Increased the number of Outside Directors from three to four</t>
  </si>
  <si>
    <t>●Revised the remuneration limit for Audit &amp; Supervisory Board Members</t>
  </si>
  <si>
    <t>●Established the Compensation Advisory Committee for Audit &amp; Supervisory Board Members</t>
    <phoneticPr fontId="2"/>
  </si>
  <si>
    <t>●Made adjustments to the long-term incentive compensation indicators</t>
    <rPh sb="12" eb="14">
      <t>ホウシュウ</t>
    </rPh>
    <rPh sb="15" eb="17">
      <t>ヒョウカ</t>
    </rPh>
    <rPh sb="17" eb="19">
      <t>シヒョウ</t>
    </rPh>
    <rPh sb="20" eb="22">
      <t>ミナオ</t>
    </rPh>
    <phoneticPr fontId="2"/>
  </si>
  <si>
    <t>Classification</t>
    <phoneticPr fontId="2"/>
  </si>
  <si>
    <t>Name</t>
    <phoneticPr fontId="2"/>
  </si>
  <si>
    <t>Board of Directors</t>
    <phoneticPr fontId="2"/>
  </si>
  <si>
    <t>Audit &amp; Supervisory Board</t>
    <phoneticPr fontId="2"/>
  </si>
  <si>
    <t>Committee for the Examination of the Nominees for Directors</t>
    <phoneticPr fontId="2"/>
  </si>
  <si>
    <t>Compensation Advisory Committee</t>
    <phoneticPr fontId="2"/>
  </si>
  <si>
    <t>Directors</t>
    <phoneticPr fontId="2"/>
  </si>
  <si>
    <t>Michitaka Sawada</t>
    <phoneticPr fontId="2"/>
  </si>
  <si>
    <t>Toshiaki Takeuchi</t>
    <phoneticPr fontId="2"/>
  </si>
  <si>
    <t>Yoshihiro Hasebe</t>
    <phoneticPr fontId="2"/>
  </si>
  <si>
    <t>Tomoharu Matsuda</t>
    <phoneticPr fontId="2"/>
  </si>
  <si>
    <t>Sonosuke Kadonaga (Outside / Independent)</t>
    <phoneticPr fontId="2"/>
  </si>
  <si>
    <t>Osamu Shinobe (Outside / Independent)</t>
    <phoneticPr fontId="2"/>
  </si>
  <si>
    <t>Chiaki Mukai (Outside / Independent)</t>
    <phoneticPr fontId="2"/>
  </si>
  <si>
    <t>Nobuhide Hayashi (Outside / Independent)</t>
    <phoneticPr fontId="2"/>
  </si>
  <si>
    <t>Audit &amp; Supervisory Board Members</t>
    <phoneticPr fontId="2"/>
  </si>
  <si>
    <t>Katsuya Fujii</t>
    <phoneticPr fontId="2"/>
  </si>
  <si>
    <t>Hideko Aoki</t>
    <phoneticPr fontId="2"/>
  </si>
  <si>
    <t>Hideki Amano (Outside / Independent)</t>
    <phoneticPr fontId="2"/>
  </si>
  <si>
    <t>Nobuhiro Oka (Outside / Independent)</t>
    <phoneticPr fontId="2"/>
  </si>
  <si>
    <t>Takahiro Nakazawa (Outside / Independent)</t>
    <phoneticPr fontId="2"/>
  </si>
  <si>
    <t>◎ Indicates Chairman of the Board or specified committee. ○ Indicates attending member.</t>
    <phoneticPr fontId="2"/>
  </si>
  <si>
    <t>Period of appointment
(upon conclusion of the March 2021 Shareholders Meeting)</t>
    <phoneticPr fontId="2"/>
  </si>
  <si>
    <t>Committee for the Examination of the Nominees for Directors and Audit &amp; Supervisory Board Members</t>
    <phoneticPr fontId="2"/>
  </si>
  <si>
    <t>Compensation Advisory Committee for Audit &amp; Supervisory Board Members</t>
    <phoneticPr fontId="2"/>
  </si>
  <si>
    <t>Attendance
(FY2020)</t>
    <phoneticPr fontId="2"/>
  </si>
  <si>
    <t>Board of
Directors</t>
    <phoneticPr fontId="2"/>
  </si>
  <si>
    <t>Audit &amp;
Supervisory
Board</t>
    <phoneticPr fontId="2"/>
  </si>
  <si>
    <t>12 years 9 months</t>
    <phoneticPr fontId="2"/>
  </si>
  <si>
    <t>5 years</t>
    <phoneticPr fontId="2"/>
  </si>
  <si>
    <t>7 years</t>
    <phoneticPr fontId="2"/>
  </si>
  <si>
    <t>2 years</t>
  </si>
  <si>
    <t>8 years 9 months</t>
    <phoneticPr fontId="2"/>
  </si>
  <si>
    <t>3 years</t>
    <phoneticPr fontId="2"/>
  </si>
  <si>
    <t>2 years</t>
    <phoneticPr fontId="2"/>
  </si>
  <si>
    <t>Sadanao Kawashima</t>
    <phoneticPr fontId="2"/>
  </si>
  <si>
    <r>
      <t>　ー</t>
    </r>
    <r>
      <rPr>
        <vertAlign val="superscript"/>
        <sz val="10"/>
        <color theme="1"/>
        <rFont val="Meiryo UI"/>
        <family val="3"/>
        <charset val="128"/>
      </rPr>
      <t>*1</t>
    </r>
    <phoneticPr fontId="2"/>
  </si>
  <si>
    <t>4 years</t>
    <phoneticPr fontId="2"/>
  </si>
  <si>
    <t>1 year</t>
    <phoneticPr fontId="2"/>
  </si>
  <si>
    <r>
      <t>12/12</t>
    </r>
    <r>
      <rPr>
        <vertAlign val="superscript"/>
        <sz val="10"/>
        <color theme="1"/>
        <rFont val="Meiryo UI"/>
        <family val="3"/>
        <charset val="128"/>
      </rPr>
      <t>*2</t>
    </r>
    <phoneticPr fontId="2"/>
  </si>
  <si>
    <r>
      <t>6/6</t>
    </r>
    <r>
      <rPr>
        <vertAlign val="superscript"/>
        <sz val="10"/>
        <color theme="1"/>
        <rFont val="Meiryo UI"/>
        <family val="3"/>
        <charset val="128"/>
      </rPr>
      <t>*2</t>
    </r>
    <phoneticPr fontId="2"/>
  </si>
  <si>
    <t>*1 Appointed to and assumed the position at the March 2021 Shareholders Meeting.　
*2 The Board of Directors met 12 times, and the Audit &amp; Supervisory Board met 6 times, since Mr. Nakazawa assumed the position.</t>
    <phoneticPr fontId="2"/>
  </si>
  <si>
    <t>*1 Appointed to and assumed the position at the March 2022 Shareholders Meeting.　
*2 The Board of Directors met 13 times, and the Audit &amp; Supervisory Board met 8 times, since Mr. Kawashima assumed the position.</t>
    <phoneticPr fontId="2"/>
  </si>
  <si>
    <t>Period of appointment
(upon conclusion of the March 2022 Shareholders Meeting)</t>
    <phoneticPr fontId="2"/>
  </si>
  <si>
    <t>Attendance
(FY2021)</t>
    <phoneticPr fontId="2"/>
  </si>
  <si>
    <t>13 years 9 months</t>
    <phoneticPr fontId="2"/>
  </si>
  <si>
    <t>6 years</t>
    <phoneticPr fontId="2"/>
  </si>
  <si>
    <t>8 years</t>
    <phoneticPr fontId="2"/>
  </si>
  <si>
    <t>Dave Muenz</t>
    <phoneticPr fontId="2"/>
  </si>
  <si>
    <r>
      <t>13/13</t>
    </r>
    <r>
      <rPr>
        <vertAlign val="superscript"/>
        <sz val="10"/>
        <color theme="1"/>
        <rFont val="Meiryo UI"/>
        <family val="3"/>
        <charset val="128"/>
      </rPr>
      <t>*2</t>
    </r>
    <phoneticPr fontId="2"/>
  </si>
  <si>
    <r>
      <t>8/8</t>
    </r>
    <r>
      <rPr>
        <vertAlign val="superscript"/>
        <sz val="10"/>
        <color theme="1"/>
        <rFont val="Meiryo UI"/>
        <family val="3"/>
        <charset val="128"/>
      </rPr>
      <t>*2</t>
    </r>
    <phoneticPr fontId="2"/>
  </si>
  <si>
    <t>Eriko Sakurai (Outside / Independent)</t>
    <rPh sb="0" eb="2">
      <t>サクライ</t>
    </rPh>
    <rPh sb="3" eb="6">
      <t>エリコ</t>
    </rPh>
    <rPh sb="7" eb="9">
      <t>シャガイ</t>
    </rPh>
    <rPh sb="10" eb="12">
      <t>ドクリツ</t>
    </rPh>
    <phoneticPr fontId="2"/>
  </si>
  <si>
    <t>Compensation paid to Directors</t>
    <phoneticPr fontId="2"/>
  </si>
  <si>
    <t>Number of persons (Persons)</t>
    <phoneticPr fontId="2"/>
  </si>
  <si>
    <t>Aggregate amount of remuneration (Millions of yen)</t>
    <phoneticPr fontId="2"/>
  </si>
  <si>
    <t>Amount of remuneration by type (Millions of yen)</t>
    <phoneticPr fontId="2"/>
  </si>
  <si>
    <t>Base salary</t>
    <phoneticPr fontId="2"/>
  </si>
  <si>
    <t>Bonus</t>
    <phoneticPr fontId="2"/>
  </si>
  <si>
    <t>Performance-based share incentive</t>
    <phoneticPr fontId="2"/>
  </si>
  <si>
    <t>Directors (of Outside Directors)</t>
    <phoneticPr fontId="2"/>
  </si>
  <si>
    <t>10 (5)</t>
    <phoneticPr fontId="2"/>
  </si>
  <si>
    <t>404 (71)</t>
    <phoneticPr fontId="2"/>
  </si>
  <si>
    <t>264 (71)</t>
    <phoneticPr fontId="2"/>
  </si>
  <si>
    <t>35 (－)</t>
    <phoneticPr fontId="2"/>
  </si>
  <si>
    <t>105 (－)</t>
    <phoneticPr fontId="2"/>
  </si>
  <si>
    <t>Audit &amp; Supervisory Board Members (of Outside Audit &amp; Supervisory Board Members)</t>
    <phoneticPr fontId="2"/>
  </si>
  <si>
    <t>6 (3)</t>
    <phoneticPr fontId="2"/>
  </si>
  <si>
    <t>78 (30)</t>
    <phoneticPr fontId="2"/>
  </si>
  <si>
    <t>0 (－)</t>
    <phoneticPr fontId="2"/>
  </si>
  <si>
    <t>Total (of Outside Directors and Audit &amp; Supervisory Board Members)</t>
    <phoneticPr fontId="2"/>
  </si>
  <si>
    <t>16 (8)</t>
    <phoneticPr fontId="2"/>
  </si>
  <si>
    <t>482 (101)</t>
    <phoneticPr fontId="2"/>
  </si>
  <si>
    <t>342 (101)</t>
    <phoneticPr fontId="2"/>
  </si>
  <si>
    <t>Note: The above numbers of Directors/Audit &amp; Supervisory Board Members include one Director, one Outside Director and one Outside Audit &amp; Supervisory Board Member who resigned at the conclusion of the 113th Annual General Meeting of Shareholders held on March 26, 2019.</t>
    <phoneticPr fontId="2"/>
  </si>
  <si>
    <t>8 (4)</t>
    <phoneticPr fontId="2"/>
  </si>
  <si>
    <t>240 (75)</t>
    <phoneticPr fontId="2"/>
  </si>
  <si>
    <t>268 (75)</t>
    <phoneticPr fontId="2"/>
  </si>
  <si>
    <t>83 (－)</t>
    <phoneticPr fontId="2"/>
  </si>
  <si>
    <t>-111 (－)</t>
    <phoneticPr fontId="2"/>
  </si>
  <si>
    <t>81 (30)</t>
    <phoneticPr fontId="2"/>
  </si>
  <si>
    <t>ー (－)</t>
    <phoneticPr fontId="2"/>
  </si>
  <si>
    <t>14 (8)</t>
    <phoneticPr fontId="2"/>
  </si>
  <si>
    <t>321 (105)</t>
    <phoneticPr fontId="2"/>
  </si>
  <si>
    <t>349 (105)</t>
    <phoneticPr fontId="2"/>
  </si>
  <si>
    <t>Note: 1. The above numbers of Directors/Audit &amp; Supervisory Board Members include one Outside Audit &amp; Supervisory Board Member who resigned at the conclusion of the 114th Annual General Meeting of Shareholders held on March 25, 2020.
2. Regarding performance-based share incentives, as the most recent fiscal year was the final year of implementation of the Kao Group Mid-term Plan K20, performance-based share incentives were confirmed after the conclusion of the final year of implementation of K20,
with the inclusion of the performance-based part for the final year. The amount obtained by deducting an amount equivalent to the fixed part of the performance-based share incentives paid up until the most recent fiscal year from the cumulative total disclosed for the period up until the previous fiscal year exceeded the confirmed amount, with the amount of reversal for prior period provisions based on the level of achievement of K20 performance objectives being 216 million yen. As the amount of provisions booked for the most recent fiscal year was 105 million yen, the disparity was shown as a decrease in the above table.</t>
    <phoneticPr fontId="2"/>
  </si>
  <si>
    <t>Compensation paid for individual Directors</t>
    <phoneticPr fontId="2"/>
  </si>
  <si>
    <t>Name (Director classification)</t>
    <phoneticPr fontId="2"/>
  </si>
  <si>
    <t>Michitaka Sawada
(Director)</t>
    <phoneticPr fontId="2"/>
  </si>
  <si>
    <t>Note: Only Director remuneration amounts totaling over 100 million yen are listed.</t>
    <phoneticPr fontId="2"/>
  </si>
  <si>
    <t>Corporate classification</t>
    <phoneticPr fontId="2"/>
  </si>
  <si>
    <t>Submitting company</t>
    <phoneticPr fontId="2"/>
  </si>
  <si>
    <t>Note: 1. Regarding performance-based share incentives, as the most recent fiscal year was the final year of implementation of the Kao Group Mid-term Plan K20, performance-based share incentives were confirmed after the conclusion of the final year of implementation of K20, with the inclusion of the performance-based part for the final year. The amount obtained by deducting an amount equivalent to the fixed part of the performance-based share incentives paid up until the most recent fiscal year from the cumulative total disclosed for the period up until the previous fiscal year exceeded the confirmed amount, with the amount of reversal for prior period provisions based on the level of achievement of K20 performance objectives being 74 million yen. As the amount of provisions booked for the most recent fiscal year was 35 million yen, the disparity was shown as a decrease in the above table. For this reason, the aggregate amount of remuneration obtained by adding performance-based share incentives to base salary and bonuses was 82 million yen, and the aggregate amount of remuneration with performance-based share incentives deducted was 121 million yen.
2. Only Director remuneration amounts totaling over 100 million yen are listed.</t>
    <phoneticPr fontId="2"/>
  </si>
  <si>
    <t>Short-term incentive compensation (Performance-based bonus)</t>
    <rPh sb="0" eb="2">
      <t>タンキ</t>
    </rPh>
    <rPh sb="9" eb="11">
      <t>ホウシュウ</t>
    </rPh>
    <rPh sb="13" eb="15">
      <t>ギョウセキ</t>
    </rPh>
    <rPh sb="15" eb="18">
      <t>レンドウガタ</t>
    </rPh>
    <rPh sb="18" eb="20">
      <t>ショウヨ</t>
    </rPh>
    <phoneticPr fontId="2"/>
  </si>
  <si>
    <t>Long-term incentive compensation (Performance-based share incentive)</t>
    <rPh sb="0" eb="2">
      <t>チョウキ</t>
    </rPh>
    <rPh sb="2" eb="3">
      <t>ノ</t>
    </rPh>
    <rPh sb="10" eb="12">
      <t>ホウシュウ</t>
    </rPh>
    <phoneticPr fontId="2"/>
  </si>
  <si>
    <t>Variable part (Performancebased part)</t>
    <phoneticPr fontId="2"/>
  </si>
  <si>
    <t>Fixed part</t>
    <rPh sb="0" eb="4">
      <t>コテイブブン</t>
    </rPh>
    <phoneticPr fontId="2"/>
  </si>
  <si>
    <t>14 (7)</t>
    <phoneticPr fontId="2"/>
  </si>
  <si>
    <t>467 (75)</t>
    <phoneticPr fontId="2"/>
  </si>
  <si>
    <t>82 (30)</t>
    <phoneticPr fontId="2"/>
  </si>
  <si>
    <t>549 (105)</t>
    <phoneticPr fontId="2"/>
  </si>
  <si>
    <t>324 (75)</t>
    <phoneticPr fontId="2"/>
  </si>
  <si>
    <t>406 (105)</t>
    <phoneticPr fontId="2"/>
  </si>
  <si>
    <t>39 (－)</t>
    <phoneticPr fontId="2"/>
  </si>
  <si>
    <t>73 (－)</t>
    <phoneticPr fontId="2"/>
  </si>
  <si>
    <t>31 (－)</t>
    <phoneticPr fontId="2"/>
  </si>
  <si>
    <t xml:space="preserve">Note: 1. The above numbers of Directors/Audit &amp; Supervisory Board Members include one Audit &amp; Supervisory Board Member who resigned at the conclusion of the 115th Annual General Meeting of Shareholders held on March 26, 2021.
2. The variable part (performance-based part) of the long-term incentive compensation (performance-based share incentives) will be determined after the final year of our K25 mid-term plan, which covers the five fiscal years from 2021 to 2025, and therefore, the variable part (performance-based portion) is the amount recorded as a provision for the most recent fiscal year.
</t>
    <phoneticPr fontId="2"/>
  </si>
  <si>
    <t>Long-term incentive compensation (Performance-based share incentive)</t>
    <rPh sb="0" eb="2">
      <t>チョウキ</t>
    </rPh>
    <rPh sb="9" eb="11">
      <t>ホウシュウ</t>
    </rPh>
    <rPh sb="13" eb="15">
      <t>ギョウセキ</t>
    </rPh>
    <rPh sb="15" eb="17">
      <t>レンドウ</t>
    </rPh>
    <rPh sb="17" eb="18">
      <t>ガタ</t>
    </rPh>
    <rPh sb="18" eb="22">
      <t>カブシキホウシュウ</t>
    </rPh>
    <phoneticPr fontId="2"/>
  </si>
  <si>
    <t>Variable part
(Performance-based part)</t>
    <rPh sb="0" eb="4">
      <t>ヘンドウブブン</t>
    </rPh>
    <rPh sb="6" eb="8">
      <t>ギョウセキ</t>
    </rPh>
    <rPh sb="8" eb="11">
      <t>レンドウブン</t>
    </rPh>
    <phoneticPr fontId="2"/>
  </si>
  <si>
    <t>Submitting company</t>
    <rPh sb="0" eb="4">
      <t>テイシュツカイシャ</t>
    </rPh>
    <phoneticPr fontId="2"/>
  </si>
  <si>
    <t>Michitaka Sawada (Director)</t>
    <phoneticPr fontId="2"/>
  </si>
  <si>
    <t>Yoshihiro Hasebe (Director)</t>
    <rPh sb="0" eb="3">
      <t>ハセベ</t>
    </rPh>
    <rPh sb="4" eb="6">
      <t>ヨシヒロ</t>
    </rPh>
    <phoneticPr fontId="2"/>
  </si>
  <si>
    <r>
      <t>E-06 GHG emissions (all sites) (Thousand tons-CO</t>
    </r>
    <r>
      <rPr>
        <b/>
        <vertAlign val="subscript"/>
        <sz val="10"/>
        <color theme="1"/>
        <rFont val="Meiryo UI"/>
        <family val="2"/>
        <charset val="128"/>
      </rPr>
      <t>2</t>
    </r>
    <r>
      <rPr>
        <b/>
        <sz val="10"/>
        <color theme="1"/>
        <rFont val="Meiryo UI"/>
        <family val="3"/>
        <charset val="128"/>
      </rPr>
      <t>e)</t>
    </r>
    <phoneticPr fontId="2"/>
  </si>
  <si>
    <t>Certified palm oil purchases (thousand tons)</t>
    <rPh sb="0" eb="2">
      <t>ニンショウ</t>
    </rPh>
    <rPh sb="2" eb="3">
      <t>アブラ</t>
    </rPh>
    <rPh sb="3" eb="5">
      <t>コウニュウ</t>
    </rPh>
    <rPh sb="5" eb="7">
      <t>ジッセキ</t>
    </rPh>
    <phoneticPr fontId="2"/>
  </si>
  <si>
    <t>S-04 Employment system utilization status (Kao Corporation)</t>
    <phoneticPr fontId="2"/>
  </si>
  <si>
    <t>10（5）</t>
  </si>
  <si>
    <t>600（75）</t>
  </si>
  <si>
    <t>406（75）</t>
  </si>
  <si>
    <t>48（－）</t>
  </si>
  <si>
    <t>110（－）</t>
  </si>
  <si>
    <t>36（－）</t>
  </si>
  <si>
    <t>5（3）</t>
  </si>
  <si>
    <t>110（43）</t>
  </si>
  <si>
    <t>ー（－）</t>
  </si>
  <si>
    <t>15（8）</t>
  </si>
  <si>
    <t>710（118）</t>
  </si>
  <si>
    <t>516（118）</t>
  </si>
  <si>
    <t xml:space="preserve">Note: 1. The above numbers of Directors/Audit &amp; Supervisory Board Members include one Outside Director who resigned at the conclusion of the 116th Annual General Meeting of Shareholders held on March 25, 2022.
2. The variable part (performance-based part) of the long-term incentive compensation (performance-based share incentives) will be determined after the final year of our K25 mid-term plan, which covers the five fiscal years from 2021 to 2025, and therefore, the variable part (performance-based portion) is the amount recorded as a provision for the most recent fiscal year.
</t>
  </si>
  <si>
    <t>Masakazu Negoro</t>
    <phoneticPr fontId="2"/>
  </si>
  <si>
    <t>Toru Nishiguchi</t>
    <phoneticPr fontId="2"/>
  </si>
  <si>
    <t>David J. Muenz</t>
    <phoneticPr fontId="2"/>
  </si>
  <si>
    <t>Yasushi Wada</t>
    <phoneticPr fontId="2"/>
  </si>
  <si>
    <t>Eriko Sakurai (Outside / Independent)</t>
    <phoneticPr fontId="2"/>
  </si>
  <si>
    <t>Takaaki Nishii (Outside / Independent)</t>
    <phoneticPr fontId="2"/>
  </si>
  <si>
    <t>Takahiro Nakazawa (Outside / Independent)</t>
  </si>
  <si>
    <t>14 years 9 months</t>
    <phoneticPr fontId="2"/>
  </si>
  <si>
    <t>9/9</t>
    <phoneticPr fontId="2"/>
  </si>
  <si>
    <t>*1 Appointed to and assumed the position at the March 2022 Shareholders Meeting.　
*2 The Board of Directors met 11 times, since Mr. Muenz and Ms.Sakurai assumed the position.</t>
    <phoneticPr fontId="2"/>
  </si>
  <si>
    <r>
      <t>　ー</t>
    </r>
    <r>
      <rPr>
        <vertAlign val="superscript"/>
        <sz val="10"/>
        <color theme="1"/>
        <rFont val="Meiryo UI"/>
        <family val="3"/>
        <charset val="128"/>
      </rPr>
      <t>*1</t>
    </r>
  </si>
  <si>
    <r>
      <t>11/11</t>
    </r>
    <r>
      <rPr>
        <vertAlign val="superscript"/>
        <sz val="10"/>
        <color theme="1"/>
        <rFont val="Meiryo UI"/>
        <family val="2"/>
        <charset val="128"/>
      </rPr>
      <t>*2</t>
    </r>
    <phoneticPr fontId="2"/>
  </si>
  <si>
    <t>●Appointment of one foreign director</t>
    <rPh sb="2" eb="3">
      <t>ガイコクジン</t>
    </rPh>
    <rPh sb="3" eb="6">
      <t>トリシマリヤク</t>
    </rPh>
    <rPh sb="7" eb="8">
      <t>ナ</t>
    </rPh>
    <phoneticPr fontId="2"/>
  </si>
  <si>
    <t>S-24 Average age and average length of employment (Kao Corporation)</t>
    <phoneticPr fontId="2"/>
  </si>
  <si>
    <t>S-25 Percentage of employees with disabilities</t>
    <phoneticPr fontId="2"/>
  </si>
  <si>
    <t>S-26 Gender pay gap (Average annual salary of base salary + other cash incentives)</t>
    <phoneticPr fontId="2"/>
  </si>
  <si>
    <t>S-27 Base salary + other cash incentives Average annual salary (yen)</t>
    <phoneticPr fontId="2"/>
  </si>
  <si>
    <t>S-28 Base salary Average annual salary</t>
    <phoneticPr fontId="2"/>
  </si>
  <si>
    <t>S-30 Process safety and disaster prevention: Targets and performance</t>
    <phoneticPr fontId="2"/>
  </si>
  <si>
    <t>S-31 Results of RC Secretariat Audit</t>
    <phoneticPr fontId="2"/>
  </si>
  <si>
    <t>S-32 Product recall over the last four years</t>
    <phoneticPr fontId="2"/>
  </si>
  <si>
    <t>*1 Product recall from consumers and the market with the company’s announcement</t>
    <phoneticPr fontId="2"/>
  </si>
  <si>
    <r>
      <t>2</t>
    </r>
    <r>
      <rPr>
        <vertAlign val="superscript"/>
        <sz val="10"/>
        <color theme="1"/>
        <rFont val="Meiryo UI"/>
        <family val="2"/>
        <charset val="128"/>
      </rPr>
      <t>*2</t>
    </r>
    <phoneticPr fontId="2"/>
  </si>
  <si>
    <t>*2 Applicable product: 
Jergens Ultra Healing Moisturizer Microbial (Kao US)
Curél Cream Ec (Kao)</t>
    <phoneticPr fontId="2"/>
  </si>
  <si>
    <r>
      <t>S-32 Product recall over the last four years</t>
    </r>
    <r>
      <rPr>
        <b/>
        <vertAlign val="superscript"/>
        <sz val="10"/>
        <color theme="1"/>
        <rFont val="Meiryo UI"/>
        <family val="2"/>
        <charset val="128"/>
      </rPr>
      <t>*1</t>
    </r>
    <phoneticPr fontId="2"/>
  </si>
  <si>
    <t>S-30</t>
    <phoneticPr fontId="2"/>
  </si>
  <si>
    <t>S-29 Occupational safety: Targets and performance (Kao Group)</t>
    <rPh sb="5" eb="7">
      <t>ロウドウ</t>
    </rPh>
    <rPh sb="7" eb="9">
      <t>アンゼン</t>
    </rPh>
    <rPh sb="9" eb="11">
      <t>エイセイ</t>
    </rPh>
    <phoneticPr fontId="2"/>
  </si>
  <si>
    <t>S-28 Base salary Average annual salary (yen)</t>
    <rPh sb="15" eb="17">
      <t xml:space="preserve">タンイ </t>
    </rPh>
    <phoneticPr fontId="2"/>
  </si>
  <si>
    <t>S-27 Base salary + other cash incentives Average annual salary (yen)</t>
    <rPh sb="28" eb="30">
      <t xml:space="preserve">タンイ </t>
    </rPh>
    <phoneticPr fontId="2"/>
  </si>
  <si>
    <t>S-26 Gender pay gap (Average annual salary of base salary + other cash incentives) (%)</t>
    <rPh sb="30" eb="32">
      <t xml:space="preserve">タンイ </t>
    </rPh>
    <phoneticPr fontId="2"/>
  </si>
  <si>
    <t>S-25 Percentage of employees with disabilities (%)</t>
    <rPh sb="5" eb="6">
      <t>ショウ</t>
    </rPh>
    <rPh sb="8" eb="9">
      <t>シャ</t>
    </rPh>
    <rPh sb="10" eb="12">
      <t>コヨウ</t>
    </rPh>
    <rPh sb="12" eb="14">
      <t>ジョウキョウ</t>
    </rPh>
    <rPh sb="15" eb="17">
      <t xml:space="preserve">タンイ </t>
    </rPh>
    <phoneticPr fontId="2"/>
  </si>
  <si>
    <t>S-24 Average age and average length of employment (Kao Corporation)</t>
    <rPh sb="5" eb="9">
      <t>ヘイキンネンレイ</t>
    </rPh>
    <rPh sb="10" eb="12">
      <t>ヘイキン</t>
    </rPh>
    <rPh sb="12" eb="14">
      <t>キンゾク</t>
    </rPh>
    <rPh sb="14" eb="16">
      <t>ネンスウ</t>
    </rPh>
    <rPh sb="17" eb="19">
      <t>カオウ</t>
    </rPh>
    <rPh sb="20" eb="21">
      <t>カブ</t>
    </rPh>
    <phoneticPr fontId="2"/>
  </si>
  <si>
    <t>Overview of accidents (2022)</t>
    <rPh sb="0" eb="2">
      <t>ジコ</t>
    </rPh>
    <rPh sb="3" eb="5">
      <t>ガイヨウ</t>
    </rPh>
    <rPh sb="10" eb="11">
      <t>ネン</t>
    </rPh>
    <phoneticPr fontId="2"/>
  </si>
  <si>
    <t>Small-scale fires: 5 cases</t>
    <rPh sb="0" eb="1">
      <t>ショウ</t>
    </rPh>
    <rPh sb="1" eb="3">
      <t>カサイ</t>
    </rPh>
    <rPh sb="5" eb="6">
      <t>ケン</t>
    </rPh>
    <rPh sb="7" eb="9">
      <t>バクハツ</t>
    </rPh>
    <rPh sb="11" eb="12">
      <t>ケン</t>
    </rPh>
    <phoneticPr fontId="2"/>
  </si>
  <si>
    <t>• The frame and chain on a conveyor line scraped against each other, resulting in a fire.</t>
    <phoneticPr fontId="2"/>
  </si>
  <si>
    <t>• During hot work, sparks flew onto flammable material, causing a fire</t>
    <phoneticPr fontId="2"/>
  </si>
  <si>
    <t>• A flammable material leaked from a centrifuge in a lab caused a fire.</t>
    <phoneticPr fontId="2"/>
  </si>
  <si>
    <t>• Improper installation of the battery cable in an electric hand lift caused a fire.</t>
    <phoneticPr fontId="2"/>
  </si>
  <si>
    <t>• Contents that leaked from the flange of a heater caused a fire.</t>
    <phoneticPr fontId="2"/>
  </si>
  <si>
    <t>• Performance of analysis using the 4M5E method to determine the causes of the accidents, and thorough implementation of countermeasures</t>
    <phoneticPr fontId="2"/>
  </si>
  <si>
    <t>• Promotion of equipment replacement, and strengthening of monitoring device provision</t>
    <phoneticPr fontId="2"/>
  </si>
  <si>
    <t>Kao Group</t>
    <rPh sb="0" eb="6">
      <t>カオウ</t>
    </rPh>
    <phoneticPr fontId="2"/>
  </si>
  <si>
    <t>Non-management level</t>
    <rPh sb="0" eb="4">
      <t>ヒカンリショク</t>
    </rPh>
    <phoneticPr fontId="2"/>
  </si>
  <si>
    <r>
      <t>Total</t>
    </r>
    <r>
      <rPr>
        <vertAlign val="superscript"/>
        <sz val="10"/>
        <rFont val="Meiryo UI"/>
        <family val="2"/>
        <charset val="128"/>
      </rPr>
      <t>*1</t>
    </r>
    <rPh sb="0" eb="2">
      <t>ゼンタイ</t>
    </rPh>
    <phoneticPr fontId="2"/>
  </si>
  <si>
    <t>* Counted in enrolled companies</t>
  </si>
  <si>
    <t>* Counted in enrolled companies</t>
    <phoneticPr fontId="2"/>
  </si>
  <si>
    <t>*Counted in enrolled companies</t>
    <phoneticPr fontId="2"/>
  </si>
  <si>
    <t>*☑: Third-party assurance obtained.</t>
    <rPh sb="5" eb="8">
      <t>ダイサンシャ</t>
    </rPh>
    <rPh sb="8" eb="10">
      <t>ホショウ</t>
    </rPh>
    <rPh sb="11" eb="13">
      <t>シュトク</t>
    </rPh>
    <phoneticPr fontId="2"/>
  </si>
  <si>
    <t>* The difference between men and women is due to the difference in the number of people in each job grade, not the difference in wages for the same work.</t>
    <phoneticPr fontId="2"/>
  </si>
  <si>
    <t>* Only employees from regular employment in 2021 and earlier. Starting from 2022, employees include those from regular employment and those in full-time indefinite-term employment from non-regular employment. As of the end of December of each year</t>
    <phoneticPr fontId="2"/>
  </si>
  <si>
    <t>* Excluding short-time employees, employees on leave, and employees who joined or left the company during the fiscal year.</t>
    <phoneticPr fontId="2"/>
  </si>
  <si>
    <t>－</t>
  </si>
  <si>
    <t>7 (3)</t>
    <phoneticPr fontId="2"/>
  </si>
  <si>
    <t>1 (1)</t>
    <phoneticPr fontId="2"/>
  </si>
  <si>
    <t>7 (2)</t>
    <phoneticPr fontId="2"/>
  </si>
  <si>
    <t>2 (2)</t>
    <phoneticPr fontId="2"/>
  </si>
  <si>
    <t>4 (3)</t>
    <phoneticPr fontId="2"/>
  </si>
  <si>
    <t>1 (0)</t>
    <phoneticPr fontId="2"/>
  </si>
  <si>
    <t>Males</t>
    <rPh sb="0" eb="2">
      <t>ダンセイ</t>
    </rPh>
    <rPh sb="3" eb="4">
      <t>ニン</t>
    </rPh>
    <phoneticPr fontId="2"/>
  </si>
  <si>
    <t>Female employees as percentage of the total (%)</t>
    <rPh sb="0" eb="4">
      <t>ジョセイヒリツ</t>
    </rPh>
    <phoneticPr fontId="2"/>
  </si>
  <si>
    <t>Females</t>
    <rPh sb="0" eb="2">
      <t>ジョセイ</t>
    </rPh>
    <rPh sb="3" eb="4">
      <t>ニン</t>
    </rPh>
    <phoneticPr fontId="2"/>
  </si>
  <si>
    <r>
      <t xml:space="preserve">Directors </t>
    </r>
    <r>
      <rPr>
        <vertAlign val="superscript"/>
        <sz val="10"/>
        <rFont val="Meiryo UI"/>
        <family val="2"/>
        <charset val="128"/>
      </rPr>
      <t>*1</t>
    </r>
    <rPh sb="0" eb="3">
      <t>トリシマリヤク</t>
    </rPh>
    <phoneticPr fontId="2"/>
  </si>
  <si>
    <r>
      <t xml:space="preserve">Auditors </t>
    </r>
    <r>
      <rPr>
        <vertAlign val="superscript"/>
        <sz val="10"/>
        <rFont val="Meiryo UI"/>
        <family val="2"/>
        <charset val="128"/>
      </rPr>
      <t>*1</t>
    </r>
    <rPh sb="0" eb="3">
      <t>カンサヤク</t>
    </rPh>
    <phoneticPr fontId="2"/>
  </si>
  <si>
    <r>
      <t>Executive officers</t>
    </r>
    <r>
      <rPr>
        <vertAlign val="superscript"/>
        <sz val="10"/>
        <rFont val="Meiryo UI"/>
        <family val="2"/>
        <charset val="128"/>
      </rPr>
      <t>*2</t>
    </r>
    <rPh sb="0" eb="4">
      <t>シッコウヤクイン</t>
    </rPh>
    <phoneticPr fontId="2"/>
  </si>
  <si>
    <t>*1 The numbers in parentheses indicate the number of external directors and that of external auditors.</t>
  </si>
  <si>
    <t>*2 Those who double as a director included</t>
  </si>
  <si>
    <t>Note: As of January 1 of each year</t>
  </si>
  <si>
    <r>
      <t>Top management positions</t>
    </r>
    <r>
      <rPr>
        <vertAlign val="superscript"/>
        <sz val="10"/>
        <rFont val="Meiryo UI"/>
        <family val="2"/>
        <charset val="128"/>
      </rPr>
      <t>*2</t>
    </r>
    <rPh sb="0" eb="2">
      <t>ジョウキュウ</t>
    </rPh>
    <rPh sb="2" eb="5">
      <t>カンリショク</t>
    </rPh>
    <phoneticPr fontId="2"/>
  </si>
  <si>
    <r>
      <t>Junior management positions</t>
    </r>
    <r>
      <rPr>
        <vertAlign val="superscript"/>
        <sz val="10"/>
        <rFont val="Meiryo UI"/>
        <family val="2"/>
        <charset val="128"/>
      </rPr>
      <t>*3</t>
    </r>
    <rPh sb="0" eb="2">
      <t>ショキュウ</t>
    </rPh>
    <rPh sb="2" eb="5">
      <t>カンリショク</t>
    </rPh>
    <phoneticPr fontId="2"/>
  </si>
  <si>
    <r>
      <t>Employees in STEM-related positions</t>
    </r>
    <r>
      <rPr>
        <vertAlign val="superscript"/>
        <sz val="10"/>
        <rFont val="Meiryo UI"/>
        <family val="2"/>
        <charset val="128"/>
      </rPr>
      <t>*4</t>
    </r>
    <phoneticPr fontId="2"/>
  </si>
  <si>
    <t>*2 Management positions equivalent to department heads.</t>
    <phoneticPr fontId="2"/>
  </si>
  <si>
    <t>*3 Management positions equivalent to leaders.</t>
    <phoneticPr fontId="2"/>
  </si>
  <si>
    <t>*4 Science and Technology-related function.</t>
    <phoneticPr fontId="2"/>
  </si>
  <si>
    <t>S-21 Employment system utilization status related to childcare, nursing care and family care</t>
    <phoneticPr fontId="2"/>
  </si>
  <si>
    <t xml:space="preserve">*Only employees from regular employment in 2021 and earlier. Starting from 2022, employees include those from regular employment and those in full-time indefinite-term employment from non-regular employment. As of the end of December of each year					</t>
    <phoneticPr fontId="2"/>
  </si>
  <si>
    <t>* Counted in enrolled companies</t>
    <rPh sb="1" eb="5">
      <t>セイキコヨウ</t>
    </rPh>
    <rPh sb="6" eb="9">
      <t>ジュウギョウイン</t>
    </rPh>
    <phoneticPr fontId="2"/>
  </si>
  <si>
    <t>*Counted in enrolled companies</t>
    <rPh sb="1" eb="4">
      <t>セイキコヨウ</t>
    </rPh>
    <rPh sb="5" eb="8">
      <t>ジュウギョウイン</t>
    </rPh>
    <phoneticPr fontId="2"/>
  </si>
  <si>
    <t>*The population used for calculating the employee turnover rate in Japan was the number of employees as of the beginning of the year, on January 1, until 2020; from 2021 onwards, this was changed to the number of employees as of the end of the year, on December 31.</t>
    <phoneticPr fontId="2"/>
  </si>
  <si>
    <t>*</t>
  </si>
  <si>
    <t>*An asterisk (*) indicates no employment</t>
    <phoneticPr fontId="2"/>
  </si>
  <si>
    <t>S-12 Hiring cost per employee hired (yen)</t>
    <rPh sb="5" eb="7">
      <t>サイヨウ</t>
    </rPh>
    <rPh sb="26" eb="28">
      <t xml:space="preserve">タンイ </t>
    </rPh>
    <rPh sb="29" eb="30">
      <t>エン</t>
    </rPh>
    <phoneticPr fontId="2"/>
  </si>
  <si>
    <t>*Only employees from regular employment in 2021 and earlier. Starting from 2022, employees include those from regular employment and those in full-time indefinite-term employment from non-regular employment. As of the end of December of each year</t>
    <rPh sb="2" eb="6">
      <t>セイキコヨウ</t>
    </rPh>
    <rPh sb="7" eb="10">
      <t>ジュウギョウイン</t>
    </rPh>
    <phoneticPr fontId="2"/>
  </si>
  <si>
    <t>S-12 Hiring cost per employee hired</t>
    <phoneticPr fontId="2"/>
  </si>
  <si>
    <t>S-09 Human capital development investment per employee</t>
    <rPh sb="5" eb="7">
      <t>ジンザイ</t>
    </rPh>
    <rPh sb="7" eb="9">
      <t>カイハツ</t>
    </rPh>
    <rPh sb="9" eb="11">
      <t>トウシ</t>
    </rPh>
    <rPh sb="12" eb="16">
      <t>セイキコヨウ</t>
    </rPh>
    <rPh sb="17" eb="20">
      <t>ジュウギョウイン</t>
    </rPh>
    <rPh sb="21" eb="22">
      <t>ニン</t>
    </rPh>
    <rPh sb="22" eb="23">
      <t>アタ</t>
    </rPh>
    <phoneticPr fontId="2"/>
  </si>
  <si>
    <t>S-09 Human capital development investment per employee</t>
    <phoneticPr fontId="2"/>
  </si>
  <si>
    <t>*Until 2020, excludes companies with HR systems not yet linked (22 out of 98 consolidated companies).</t>
    <phoneticPr fontId="2"/>
  </si>
  <si>
    <t>*Top six countries accounting for the largest shares of employees</t>
    <phoneticPr fontId="2"/>
  </si>
  <si>
    <t>S-06 Percentage of employees by nationality 
(Kao Group) (%)</t>
    <rPh sb="21" eb="23">
      <t xml:space="preserve">タンイ </t>
    </rPh>
    <phoneticPr fontId="2"/>
  </si>
  <si>
    <t>S-06 Percentage of employees by nationality (Kao Group)</t>
    <phoneticPr fontId="2"/>
  </si>
  <si>
    <t>* Regular employees only</t>
  </si>
  <si>
    <t>2022 targets</t>
    <phoneticPr fontId="2"/>
  </si>
  <si>
    <t>-28%</t>
  </si>
  <si>
    <t>-55％</t>
  </si>
  <si>
    <t>In this file, we disclose ESG-related data appearing in the Kao Sustainability Report 2023 and past CSR/Sustainability Reports.</t>
    <rPh sb="9" eb="11">
      <t>カオウ</t>
    </rPh>
    <rPh sb="32" eb="34">
      <t>カコ</t>
    </rPh>
    <rPh sb="40" eb="42">
      <t>ケイサイ</t>
    </rPh>
    <rPh sb="46" eb="48">
      <t>カクシュ</t>
    </rPh>
    <phoneticPr fontId="2"/>
  </si>
  <si>
    <t>S-29 Occupational safety: Targets and performance (Kao Group)</t>
    <phoneticPr fontId="2"/>
  </si>
  <si>
    <t>Share of eligible employees taking maternity / paternity leave (male) (%)</t>
    <rPh sb="6" eb="7">
      <t>リツ</t>
    </rPh>
    <phoneticPr fontId="2"/>
  </si>
  <si>
    <t>Share of eligible employees taking maternity / paternity leave (female) (%)</t>
    <rPh sb="6" eb="7">
      <t>リツ</t>
    </rPh>
    <phoneticPr fontId="2"/>
  </si>
  <si>
    <t>No. of employees taking reduced working hours or staggered working hours to meet childcare responsibilities (male)</t>
    <phoneticPr fontId="2"/>
  </si>
  <si>
    <t>No. of employees taking reduced working hours or staggered working hours to meet childcare responsibilities (female)</t>
    <phoneticPr fontId="2"/>
  </si>
  <si>
    <t xml:space="preserve">No. of employees taking nursing care or family care leave (male) </t>
    <phoneticPr fontId="2"/>
  </si>
  <si>
    <t xml:space="preserve">No. of employees taking nursing care or family care leave (female) </t>
    <phoneticPr fontId="2"/>
  </si>
  <si>
    <t>No. of employees taking reduced working hours or staggered working hours to meet nursing care or family care responsibilities (male)</t>
    <phoneticPr fontId="2"/>
  </si>
  <si>
    <t>No. of employees taking reduced working hours or staggered working hours to meet nursing care or family care responsibilities (female)</t>
    <phoneticPr fontId="2"/>
  </si>
  <si>
    <t>S-23 Leadership</t>
    <phoneticPr fontId="2"/>
  </si>
  <si>
    <t>Average number of special leave days  taken for volunteering activities (Days)</t>
    <phoneticPr fontId="2"/>
  </si>
  <si>
    <t xml:space="preserve">* Not including Board of Directors and Audit &amp; Supervisory Board Members in Japan until 2020. Only employees from regular employment in 2021. Starting from 2022, employees include those from regular employment and those in full-time indefinite-term employment from non-regular employment. As of the end of December of each year						</t>
    <rPh sb="7" eb="8">
      <t>ネン</t>
    </rPh>
    <rPh sb="10" eb="12">
      <t>コクナイ</t>
    </rPh>
    <rPh sb="12" eb="15">
      <t>トリシマリヤク</t>
    </rPh>
    <rPh sb="16" eb="19">
      <t>カンサヤク</t>
    </rPh>
    <rPh sb="19" eb="20">
      <t>フク</t>
    </rPh>
    <rPh sb="30" eb="32">
      <t>セイキ</t>
    </rPh>
    <rPh sb="32" eb="34">
      <t>コヨウ</t>
    </rPh>
    <rPh sb="35" eb="38">
      <t>ジュウギョウイン</t>
    </rPh>
    <phoneticPr fontId="1"/>
  </si>
  <si>
    <t xml:space="preserve">*Only employees from regular employment in 2021. Starting from 2022, employees include those from regular employment and those in full-time indefinite-term employment from non-regular employment. As of the end of December of each year						</t>
    <rPh sb="2" eb="6">
      <t>セイキコヨウ</t>
    </rPh>
    <rPh sb="7" eb="10">
      <t>ジュウギョウイン</t>
    </rPh>
    <phoneticPr fontId="2"/>
  </si>
  <si>
    <t>*Excluding employees where this information is not disclosed.</t>
    <phoneticPr fontId="2"/>
  </si>
  <si>
    <t xml:space="preserve">*Only employees from regular employment in 2021. Starting from 2022, employees include those from regular employment and those in full-time indefinite-term employment from non-regular employment. As of the end of December of each year						</t>
    <phoneticPr fontId="2"/>
  </si>
  <si>
    <t>*Starting from 2020, training has mainly been conducted online due to the impact of the COVID-19 pandemic. The calculation standard for training hours was clarified in 2022.</t>
    <rPh sb="2" eb="6">
      <t>セイキコヨウ</t>
    </rPh>
    <rPh sb="7" eb="10">
      <t>ジュウギョウイン</t>
    </rPh>
    <phoneticPr fontId="2"/>
  </si>
  <si>
    <t>Males</t>
    <rPh sb="3" eb="4">
      <t>ニン</t>
    </rPh>
    <phoneticPr fontId="2"/>
  </si>
  <si>
    <t>Males</t>
    <phoneticPr fontId="2"/>
  </si>
  <si>
    <t>e’quipe Ltd.</t>
  </si>
  <si>
    <t>Nivea-Kao Company Limited</t>
  </si>
  <si>
    <t>Kao Sanitary Products Ehime Co., Ltd.</t>
  </si>
  <si>
    <t>* Employees include those from regular employment and those in full-time indefinite-term employment from non-regular employment.</t>
    <phoneticPr fontId="2"/>
  </si>
  <si>
    <t>* Changed the rate of taking maternity / paternity leave to a calculation method based on the Child Care and Family Care Leave Law from 2022.</t>
    <phoneticPr fontId="2"/>
  </si>
  <si>
    <t>Kao Corporation</t>
    <rPh sb="0" eb="1">
      <t>カオウ</t>
    </rPh>
    <rPh sb="1" eb="4">
      <t>カブ</t>
    </rPh>
    <phoneticPr fontId="2"/>
  </si>
  <si>
    <t xml:space="preserve">  Of which, Kao
  Corporation</t>
    <phoneticPr fontId="2"/>
  </si>
  <si>
    <t>*1 Not including Board of Directors and Audit &amp; Supervisory Board Members in Japan until 2020. Only employees from regular employment in 2021. Starting from 2022, employees include those from regular employment and those in full-time indefinite-term employment from non-regular employment. As of the end of December of each year</t>
    <phoneticPr fontId="2"/>
  </si>
  <si>
    <t>S-23 Leadership</t>
    <rPh sb="11" eb="13">
      <t xml:space="preserve">タンイ </t>
    </rPh>
    <phoneticPr fontId="2"/>
  </si>
  <si>
    <t>Females as percentage of the total (%)</t>
    <rPh sb="0" eb="4">
      <t>ジョセイヒリツ</t>
    </rPh>
    <phoneticPr fontId="2"/>
  </si>
  <si>
    <t>Average age (years old)</t>
    <phoneticPr fontId="2"/>
  </si>
  <si>
    <t>*2 The scope is as follows.
Thirteen domestic affiliates that are classed as special subsidiaries under the Act on Employment Promotion of Persons with Disabilities (Kao Corporation, Kao Group Customer Marketing Co., Ltd., Kao Beauty Brands Counseling Co., Ltd., Kao Field Marketing Co., Ltd., Kao Professional Services Co., Ltd., Kao Sanitary Products Ehime Co., Ltd., Kao Logistics Co., Ltd., Kao Business Associe Co., Ltd., Kanebo Cosmetics Inc., e’quipe, Ltd., Kao Cosmetic Products Odawara Co., Ltd., Kao Paper Manufacturing Fuji and special subsidiary Kao Peony Co., Ltd.)</t>
    <phoneticPr fontId="2"/>
  </si>
  <si>
    <t>Management level</t>
    <rPh sb="0" eb="3">
      <t>カンリショク</t>
    </rPh>
    <phoneticPr fontId="2"/>
  </si>
  <si>
    <t xml:space="preserve"> Of which,
 Kao Corporation</t>
    <rPh sb="3" eb="5">
      <t>カオウ</t>
    </rPh>
    <rPh sb="5" eb="8">
      <t>カブ</t>
    </rPh>
    <phoneticPr fontId="2"/>
  </si>
  <si>
    <t>* Only employees from regular employment in 2021. Starting from 2022, employees include those from regular employment and those in full-time indefinite-term employment from non-regular employment. As of the end of December of each year</t>
    <phoneticPr fontId="2"/>
  </si>
  <si>
    <t>*1 Management and non-management level only</t>
    <rPh sb="3" eb="5">
      <t>カンリ</t>
    </rPh>
    <rPh sb="5" eb="6">
      <t>ショク</t>
    </rPh>
    <rPh sb="7" eb="8">
      <t>ヒ</t>
    </rPh>
    <rPh sb="8" eb="10">
      <t>カンリ</t>
    </rPh>
    <rPh sb="10" eb="11">
      <t>ショク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</si>
</sst>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0_ "/>
    <numFmt numFmtId="177" formatCode="0.00_ "/>
    <numFmt numFmtId="178" formatCode="0_);[Red]\(0\)"/>
    <numFmt numFmtId="179" formatCode="#,##0_);[Red]\(#,##0\)"/>
    <numFmt numFmtId="180" formatCode="#,##0.0_);[Red]\(#,##0.0\)"/>
    <numFmt numFmtId="181" formatCode="0.0_);[Red]\(0.0\)"/>
    <numFmt numFmtId="182" formatCode="0.0_ "/>
    <numFmt numFmtId="183" formatCode="0.00_);[Red]\(0.00\)"/>
    <numFmt numFmtId="184" formatCode="0.0"/>
    <numFmt numFmtId="185" formatCode="#,##0.0;[Red]\-#,##0.0"/>
    <numFmt numFmtId="186" formatCode="#,##0_ "/>
    <numFmt numFmtId="187" formatCode="#,##0.0"/>
    <numFmt numFmtId="188" formatCode="0.0%"/>
    <numFmt numFmtId="189" formatCode="0_ "/>
    <numFmt numFmtId="190" formatCode="#,##0_)&quot;☑&quot;"/>
    <numFmt numFmtId="191" formatCode="#,##0_ &quot;☑&quot;"/>
  </numFmts>
  <fonts count="51">
    <font>
      <sz val="10"/>
      <color theme="1"/>
      <name val="Meiryo UI"/>
      <family val="2"/>
      <charset val="128"/>
    </font>
    <font>
      <sz val="11"/>
      <color theme="1"/>
      <name val="ＭＳ Ｐゴシック"/>
      <family val="2"/>
      <charset val="128"/>
      <scheme val="minor"/>
    </font>
    <font>
      <sz val="6"/>
      <name val="Meiryo UI"/>
      <family val="2"/>
      <charset val="128"/>
    </font>
    <font>
      <vertAlign val="superscript"/>
      <sz val="10"/>
      <color theme="1"/>
      <name val="Meiryo UI"/>
      <family val="3"/>
      <charset val="128"/>
    </font>
    <font>
      <b/>
      <sz val="10"/>
      <color theme="1"/>
      <name val="Meiryo UI"/>
      <family val="3"/>
      <charset val="128"/>
    </font>
    <font>
      <sz val="10"/>
      <color theme="1"/>
      <name val="Meiryo UI"/>
      <family val="2"/>
      <charset val="128"/>
    </font>
    <font>
      <sz val="10"/>
      <color theme="1"/>
      <name val="Meiryo UI"/>
      <family val="3"/>
      <charset val="128"/>
    </font>
    <font>
      <vertAlign val="subscript"/>
      <sz val="10"/>
      <color theme="1"/>
      <name val="Meiryo UI"/>
      <family val="3"/>
      <charset val="128"/>
    </font>
    <font>
      <b/>
      <sz val="16"/>
      <color theme="9"/>
      <name val="Meiryo UI"/>
      <family val="3"/>
      <charset val="128"/>
    </font>
    <font>
      <b/>
      <sz val="22"/>
      <color rgb="FF18B08D"/>
      <name val="Meiryo UI"/>
      <family val="3"/>
      <charset val="128"/>
    </font>
    <font>
      <sz val="10"/>
      <color rgb="FFFF0000"/>
      <name val="Meiryo UI"/>
      <family val="2"/>
      <charset val="128"/>
    </font>
    <font>
      <b/>
      <sz val="16"/>
      <color rgb="FF00B050"/>
      <name val="Meiryo UI"/>
      <family val="3"/>
      <charset val="128"/>
    </font>
    <font>
      <b/>
      <sz val="16"/>
      <color theme="9" tint="-0.499984740745262"/>
      <name val="Meiryo UI"/>
      <family val="3"/>
      <charset val="128"/>
    </font>
    <font>
      <b/>
      <sz val="10"/>
      <name val="Meiryo UI"/>
      <family val="3"/>
      <charset val="128"/>
    </font>
    <font>
      <b/>
      <sz val="10"/>
      <color theme="9" tint="-0.499984740745262"/>
      <name val="Meiryo UI"/>
      <family val="3"/>
      <charset val="128"/>
    </font>
    <font>
      <b/>
      <vertAlign val="superscript"/>
      <sz val="10"/>
      <color theme="1"/>
      <name val="Meiryo UI"/>
      <family val="3"/>
      <charset val="128"/>
    </font>
    <font>
      <sz val="10"/>
      <name val="Meiryo UI"/>
      <family val="3"/>
      <charset val="128"/>
    </font>
    <font>
      <sz val="10"/>
      <color rgb="FFFF0000"/>
      <name val="Meiryo UI"/>
      <family val="3"/>
      <charset val="128"/>
    </font>
    <font>
      <sz val="10"/>
      <name val="Meiryo UI"/>
      <family val="2"/>
      <charset val="128"/>
    </font>
    <font>
      <sz val="10"/>
      <color rgb="FF444444"/>
      <name val="Meiryo UI"/>
      <family val="3"/>
      <charset val="128"/>
    </font>
    <font>
      <vertAlign val="superscript"/>
      <sz val="10"/>
      <color rgb="FF444444"/>
      <name val="Meiryo UI"/>
      <family val="3"/>
      <charset val="128"/>
    </font>
    <font>
      <b/>
      <sz val="10"/>
      <color rgb="FF444444"/>
      <name val="Meiryo UI"/>
      <family val="3"/>
      <charset val="128"/>
    </font>
    <font>
      <sz val="10"/>
      <color rgb="FF00B0F0"/>
      <name val="Meiryo UI"/>
      <family val="2"/>
      <charset val="128"/>
    </font>
    <font>
      <sz val="10"/>
      <color theme="9"/>
      <name val="Meiryo UI"/>
      <family val="3"/>
      <charset val="128"/>
    </font>
    <font>
      <b/>
      <sz val="10"/>
      <color theme="9"/>
      <name val="Meiryo UI"/>
      <family val="3"/>
      <charset val="128"/>
    </font>
    <font>
      <sz val="6"/>
      <name val="ＭＳ Ｐゴシック"/>
      <family val="2"/>
      <charset val="128"/>
      <scheme val="minor"/>
    </font>
    <font>
      <b/>
      <sz val="14"/>
      <color theme="1"/>
      <name val="Meiryo UI"/>
      <family val="3"/>
      <charset val="128"/>
    </font>
    <font>
      <b/>
      <sz val="14"/>
      <name val="Meiryo UI"/>
      <family val="3"/>
      <charset val="128"/>
    </font>
    <font>
      <u/>
      <sz val="10"/>
      <color theme="10"/>
      <name val="Meiryo UI"/>
      <family val="2"/>
      <charset val="128"/>
    </font>
    <font>
      <b/>
      <sz val="16"/>
      <color theme="4" tint="-0.499984740745262"/>
      <name val="Meiryo UI"/>
      <family val="3"/>
      <charset val="128"/>
    </font>
    <font>
      <sz val="10"/>
      <color theme="1"/>
      <name val="ＭＳ Ｐゴシック"/>
      <family val="2"/>
      <charset val="128"/>
      <scheme val="minor"/>
    </font>
    <font>
      <sz val="8"/>
      <color theme="1"/>
      <name val="Meiryo UI"/>
      <family val="3"/>
      <charset val="128"/>
    </font>
    <font>
      <b/>
      <sz val="16"/>
      <name val="Meiryo UI"/>
      <family val="3"/>
      <charset val="128"/>
    </font>
    <font>
      <vertAlign val="superscript"/>
      <sz val="10"/>
      <name val="Meiryo UI"/>
      <family val="3"/>
      <charset val="128"/>
    </font>
    <font>
      <b/>
      <sz val="16"/>
      <color rgb="FFFF0000"/>
      <name val="Meiryo UI"/>
      <family val="3"/>
      <charset val="128"/>
    </font>
    <font>
      <sz val="10"/>
      <color rgb="FFFF3399"/>
      <name val="Meiryo UI"/>
      <family val="3"/>
      <charset val="128"/>
    </font>
    <font>
      <b/>
      <sz val="10"/>
      <name val="Meiryo UI"/>
      <family val="2"/>
      <charset val="128"/>
    </font>
    <font>
      <b/>
      <vertAlign val="superscript"/>
      <sz val="10"/>
      <name val="Meiryo UI"/>
      <family val="2"/>
      <charset val="128"/>
    </font>
    <font>
      <b/>
      <vertAlign val="subscript"/>
      <sz val="10"/>
      <name val="Meiryo UI"/>
      <family val="2"/>
      <charset val="128"/>
    </font>
    <font>
      <u/>
      <vertAlign val="subscript"/>
      <sz val="10"/>
      <color theme="10"/>
      <name val="Meiryo UI"/>
      <family val="3"/>
      <charset val="128"/>
    </font>
    <font>
      <u/>
      <vertAlign val="subscript"/>
      <sz val="10"/>
      <color theme="10"/>
      <name val="Meiryo UI"/>
      <family val="2"/>
      <charset val="128"/>
    </font>
    <font>
      <b/>
      <vertAlign val="subscript"/>
      <sz val="10"/>
      <color theme="1"/>
      <name val="Meiryo UI"/>
      <family val="3"/>
      <charset val="128"/>
    </font>
    <font>
      <sz val="10"/>
      <color rgb="FF000000"/>
      <name val="Meiryo UI"/>
      <family val="2"/>
      <charset val="128"/>
    </font>
    <font>
      <vertAlign val="subscript"/>
      <sz val="10"/>
      <name val="Meiryo UI"/>
      <family val="2"/>
      <charset val="128"/>
    </font>
    <font>
      <b/>
      <vertAlign val="superscript"/>
      <sz val="10"/>
      <color theme="1"/>
      <name val="Meiryo UI"/>
      <family val="2"/>
      <charset val="128"/>
    </font>
    <font>
      <b/>
      <sz val="10"/>
      <color theme="1"/>
      <name val="Meiryo UI"/>
      <family val="2"/>
      <charset val="128"/>
    </font>
    <font>
      <vertAlign val="superscript"/>
      <sz val="10"/>
      <name val="Meiryo UI"/>
      <family val="2"/>
      <charset val="128"/>
    </font>
    <font>
      <vertAlign val="superscript"/>
      <sz val="10"/>
      <color theme="1"/>
      <name val="Meiryo UI"/>
      <family val="2"/>
      <charset val="128"/>
    </font>
    <font>
      <sz val="8"/>
      <color theme="1"/>
      <name val="Meiryo UI"/>
      <family val="2"/>
      <charset val="128"/>
    </font>
    <font>
      <b/>
      <vertAlign val="subscript"/>
      <sz val="10"/>
      <color theme="1"/>
      <name val="Meiryo UI"/>
      <family val="2"/>
      <charset val="128"/>
    </font>
    <font>
      <sz val="10"/>
      <color rgb="FF000000"/>
      <name val="Meiryo UI"/>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rgb="FFD9D9D9"/>
        <bgColor indexed="64"/>
      </patternFill>
    </fill>
    <fill>
      <patternFill patternType="solid">
        <fgColor rgb="FFEBF1DE"/>
        <bgColor rgb="FF000000"/>
      </patternFill>
    </fill>
    <fill>
      <patternFill patternType="solid">
        <fgColor rgb="FFD9D9D9"/>
        <bgColor rgb="FF000000"/>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top/>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rgb="FF000000"/>
      </top>
      <bottom/>
      <diagonal/>
    </border>
  </borders>
  <cellStyleXfs count="5">
    <xf numFmtId="0" fontId="0" fillId="0" borderId="0">
      <alignment vertical="center"/>
    </xf>
    <xf numFmtId="38" fontId="5" fillId="0" borderId="0" applyFont="0" applyFill="0" applyBorder="0" applyAlignment="0" applyProtection="0">
      <alignment vertical="center"/>
    </xf>
    <xf numFmtId="0" fontId="1" fillId="0" borderId="0">
      <alignment vertical="center"/>
    </xf>
    <xf numFmtId="0" fontId="28" fillId="0" borderId="0" applyNumberFormat="0" applyFill="0" applyBorder="0" applyAlignment="0" applyProtection="0">
      <alignment vertical="center"/>
    </xf>
    <xf numFmtId="9" fontId="5" fillId="0" borderId="0" applyFont="0" applyFill="0" applyBorder="0" applyAlignment="0" applyProtection="0">
      <alignment vertical="center"/>
    </xf>
  </cellStyleXfs>
  <cellXfs count="492">
    <xf numFmtId="0" fontId="0" fillId="0" borderId="0" xfId="0">
      <alignment vertical="center"/>
    </xf>
    <xf numFmtId="0" fontId="0" fillId="0" borderId="0" xfId="0" applyAlignment="1">
      <alignment vertical="center" wrapText="1"/>
    </xf>
    <xf numFmtId="0" fontId="4" fillId="0" borderId="0" xfId="0" applyFont="1">
      <alignment vertical="center"/>
    </xf>
    <xf numFmtId="0" fontId="0" fillId="2" borderId="1" xfId="0" applyFill="1" applyBorder="1" applyAlignment="1">
      <alignment vertical="center" wrapText="1"/>
    </xf>
    <xf numFmtId="0" fontId="0" fillId="0" borderId="1" xfId="0" applyBorder="1" applyAlignment="1">
      <alignment horizontal="center" vertical="center" wrapText="1"/>
    </xf>
    <xf numFmtId="38" fontId="0" fillId="0" borderId="1" xfId="1" applyFont="1" applyBorder="1" applyAlignment="1">
      <alignment vertical="center" wrapText="1"/>
    </xf>
    <xf numFmtId="0" fontId="6" fillId="2" borderId="1" xfId="0" applyFont="1" applyFill="1" applyBorder="1" applyAlignment="1">
      <alignment horizontal="left" vertical="center" wrapText="1"/>
    </xf>
    <xf numFmtId="3" fontId="0" fillId="0" borderId="1" xfId="0" applyNumberFormat="1" applyBorder="1" applyAlignment="1">
      <alignment vertical="center" wrapText="1"/>
    </xf>
    <xf numFmtId="9" fontId="0" fillId="0" borderId="1" xfId="0" applyNumberFormat="1" applyBorder="1" applyAlignment="1">
      <alignment vertical="center" wrapText="1"/>
    </xf>
    <xf numFmtId="0" fontId="0" fillId="0" borderId="1" xfId="1" applyNumberFormat="1" applyFont="1" applyBorder="1" applyAlignment="1">
      <alignment vertical="center" wrapText="1"/>
    </xf>
    <xf numFmtId="0" fontId="8" fillId="0" borderId="0" xfId="0" applyFont="1">
      <alignment vertical="center"/>
    </xf>
    <xf numFmtId="0" fontId="12" fillId="0" borderId="0" xfId="0" applyFont="1">
      <alignment vertical="center"/>
    </xf>
    <xf numFmtId="0" fontId="6" fillId="0" borderId="0" xfId="0" applyFont="1" applyAlignment="1">
      <alignment vertical="center" wrapText="1"/>
    </xf>
    <xf numFmtId="0" fontId="4" fillId="0" borderId="0" xfId="0" applyFont="1" applyAlignment="1">
      <alignment horizontal="left" vertical="center"/>
    </xf>
    <xf numFmtId="0" fontId="0" fillId="3" borderId="1" xfId="0" applyFill="1" applyBorder="1" applyAlignment="1">
      <alignment vertical="center" wrapText="1"/>
    </xf>
    <xf numFmtId="176" fontId="0" fillId="2" borderId="1" xfId="0" applyNumberFormat="1" applyFill="1" applyBorder="1" applyAlignment="1">
      <alignment vertical="center" wrapText="1"/>
    </xf>
    <xf numFmtId="176" fontId="0" fillId="3" borderId="1" xfId="0" applyNumberFormat="1" applyFill="1" applyBorder="1" applyAlignment="1">
      <alignment vertical="center" wrapText="1"/>
    </xf>
    <xf numFmtId="176" fontId="0" fillId="0" borderId="1" xfId="0" applyNumberFormat="1" applyBorder="1" applyAlignment="1">
      <alignment vertical="center" wrapText="1"/>
    </xf>
    <xf numFmtId="0" fontId="6" fillId="0" borderId="0" xfId="0" applyFont="1">
      <alignment vertical="center"/>
    </xf>
    <xf numFmtId="0" fontId="6" fillId="2" borderId="1" xfId="0" applyFont="1" applyFill="1" applyBorder="1" applyAlignment="1">
      <alignment vertical="center" wrapText="1"/>
    </xf>
    <xf numFmtId="0" fontId="6" fillId="2" borderId="1" xfId="0" applyFont="1" applyFill="1" applyBorder="1">
      <alignment vertical="center"/>
    </xf>
    <xf numFmtId="0" fontId="6" fillId="0" borderId="0" xfId="0" applyFont="1" applyAlignment="1">
      <alignment horizontal="left" vertical="center"/>
    </xf>
    <xf numFmtId="0" fontId="6" fillId="0" borderId="1" xfId="0" applyFont="1" applyBorder="1" applyAlignment="1">
      <alignment horizontal="right" vertical="center" wrapText="1"/>
    </xf>
    <xf numFmtId="0" fontId="6" fillId="0" borderId="1" xfId="0" applyFont="1" applyBorder="1" applyAlignment="1">
      <alignment horizontal="right" vertical="center"/>
    </xf>
    <xf numFmtId="0" fontId="6" fillId="3" borderId="1" xfId="0" applyFont="1" applyFill="1" applyBorder="1">
      <alignment vertical="center"/>
    </xf>
    <xf numFmtId="0" fontId="6" fillId="3" borderId="1" xfId="0" applyFont="1" applyFill="1" applyBorder="1" applyAlignment="1">
      <alignment horizontal="left" vertical="center" wrapText="1"/>
    </xf>
    <xf numFmtId="0" fontId="6" fillId="3" borderId="1" xfId="0" applyFont="1" applyFill="1" applyBorder="1" applyAlignment="1">
      <alignment horizontal="right" vertical="center" wrapText="1"/>
    </xf>
    <xf numFmtId="0" fontId="13" fillId="0" borderId="0" xfId="0" applyFont="1" applyAlignment="1">
      <alignment horizontal="left" vertical="center"/>
    </xf>
    <xf numFmtId="176" fontId="10" fillId="2" borderId="1" xfId="0" applyNumberFormat="1" applyFont="1" applyFill="1" applyBorder="1" applyAlignment="1">
      <alignment vertical="center" wrapText="1"/>
    </xf>
    <xf numFmtId="176" fontId="10" fillId="3" borderId="1" xfId="0" applyNumberFormat="1" applyFont="1" applyFill="1" applyBorder="1" applyAlignment="1">
      <alignment vertical="center" wrapText="1"/>
    </xf>
    <xf numFmtId="176" fontId="10" fillId="0" borderId="1" xfId="0" applyNumberFormat="1" applyFont="1" applyBorder="1" applyAlignment="1">
      <alignment vertical="center" wrapText="1"/>
    </xf>
    <xf numFmtId="3" fontId="6" fillId="0" borderId="1" xfId="0" applyNumberFormat="1" applyFont="1" applyBorder="1" applyAlignment="1">
      <alignment horizontal="right" vertical="center"/>
    </xf>
    <xf numFmtId="0" fontId="6" fillId="3" borderId="1" xfId="0" applyFont="1" applyFill="1" applyBorder="1" applyAlignment="1">
      <alignment horizontal="right" vertical="center"/>
    </xf>
    <xf numFmtId="179" fontId="0" fillId="0" borderId="1" xfId="0" applyNumberFormat="1" applyBorder="1" applyAlignment="1">
      <alignment vertical="center" wrapText="1"/>
    </xf>
    <xf numFmtId="179" fontId="0" fillId="0" borderId="1" xfId="1" applyNumberFormat="1" applyFont="1" applyBorder="1" applyAlignment="1">
      <alignment vertical="center" wrapText="1"/>
    </xf>
    <xf numFmtId="0" fontId="18" fillId="0" borderId="1" xfId="0" applyFont="1" applyBorder="1" applyAlignment="1">
      <alignment vertical="center" wrapText="1"/>
    </xf>
    <xf numFmtId="178" fontId="0" fillId="0" borderId="1" xfId="0" applyNumberFormat="1" applyBorder="1" applyAlignment="1">
      <alignment vertical="center" wrapText="1"/>
    </xf>
    <xf numFmtId="182" fontId="0" fillId="0" borderId="1" xfId="0" applyNumberFormat="1" applyBorder="1" applyAlignment="1">
      <alignment vertical="center" wrapText="1"/>
    </xf>
    <xf numFmtId="182" fontId="18" fillId="0" borderId="1" xfId="0" applyNumberFormat="1" applyFont="1" applyBorder="1" applyAlignment="1">
      <alignment vertical="center" wrapText="1"/>
    </xf>
    <xf numFmtId="182" fontId="0" fillId="0" borderId="1" xfId="1" applyNumberFormat="1" applyFont="1" applyBorder="1" applyAlignment="1">
      <alignment vertical="center" wrapText="1"/>
    </xf>
    <xf numFmtId="181" fontId="0" fillId="0" borderId="1" xfId="1" applyNumberFormat="1" applyFont="1" applyBorder="1" applyAlignment="1">
      <alignment vertical="center" wrapText="1"/>
    </xf>
    <xf numFmtId="181" fontId="0" fillId="0" borderId="1" xfId="0" applyNumberFormat="1" applyBorder="1" applyAlignment="1">
      <alignment vertical="center" wrapText="1"/>
    </xf>
    <xf numFmtId="178" fontId="0" fillId="0" borderId="1" xfId="1" applyNumberFormat="1" applyFont="1" applyBorder="1" applyAlignment="1">
      <alignment vertical="center" wrapText="1"/>
    </xf>
    <xf numFmtId="0" fontId="13" fillId="0" borderId="0" xfId="0" applyFont="1">
      <alignment vertical="center"/>
    </xf>
    <xf numFmtId="0" fontId="13" fillId="2" borderId="1" xfId="0" applyFont="1" applyFill="1" applyBorder="1" applyAlignment="1">
      <alignment horizontal="left" vertical="center"/>
    </xf>
    <xf numFmtId="184" fontId="0" fillId="0" borderId="1" xfId="0" applyNumberFormat="1" applyBorder="1" applyAlignment="1">
      <alignment vertical="center" wrapText="1"/>
    </xf>
    <xf numFmtId="1" fontId="0" fillId="0" borderId="1" xfId="0" applyNumberFormat="1" applyBorder="1" applyAlignment="1">
      <alignment vertical="center" wrapText="1"/>
    </xf>
    <xf numFmtId="0" fontId="0" fillId="0" borderId="1" xfId="0" applyBorder="1" applyAlignment="1">
      <alignment vertical="center" wrapText="1"/>
    </xf>
    <xf numFmtId="185" fontId="0" fillId="0" borderId="1" xfId="1" applyNumberFormat="1" applyFont="1" applyBorder="1" applyAlignment="1">
      <alignment vertical="center" wrapText="1"/>
    </xf>
    <xf numFmtId="2" fontId="0" fillId="0" borderId="1" xfId="0" applyNumberFormat="1" applyBorder="1" applyAlignment="1">
      <alignment vertical="center" wrapText="1"/>
    </xf>
    <xf numFmtId="38" fontId="0" fillId="0" borderId="1" xfId="0" applyNumberFormat="1" applyBorder="1" applyAlignment="1">
      <alignment vertical="center" wrapText="1"/>
    </xf>
    <xf numFmtId="9" fontId="0" fillId="0" borderId="1" xfId="0" applyNumberFormat="1" applyBorder="1" applyAlignment="1">
      <alignment horizontal="center" vertical="center" wrapText="1"/>
    </xf>
    <xf numFmtId="185" fontId="0" fillId="0" borderId="1" xfId="0" applyNumberFormat="1" applyBorder="1" applyAlignment="1">
      <alignment vertical="center" wrapText="1"/>
    </xf>
    <xf numFmtId="38" fontId="22" fillId="0" borderId="0" xfId="0" applyNumberFormat="1" applyFont="1" applyAlignment="1">
      <alignment vertical="center" wrapText="1"/>
    </xf>
    <xf numFmtId="184" fontId="18" fillId="0" borderId="1" xfId="0" applyNumberFormat="1" applyFont="1" applyBorder="1" applyAlignment="1">
      <alignment vertical="center" wrapText="1"/>
    </xf>
    <xf numFmtId="179" fontId="18" fillId="0" borderId="1" xfId="0" applyNumberFormat="1" applyFont="1" applyBorder="1" applyAlignment="1">
      <alignment vertical="center" wrapText="1"/>
    </xf>
    <xf numFmtId="1" fontId="18" fillId="0" borderId="1" xfId="0" applyNumberFormat="1" applyFont="1" applyBorder="1" applyAlignment="1">
      <alignment vertical="center" wrapText="1"/>
    </xf>
    <xf numFmtId="38" fontId="18" fillId="0" borderId="1" xfId="1" applyFont="1" applyFill="1" applyBorder="1" applyAlignment="1">
      <alignment vertical="center" wrapText="1"/>
    </xf>
    <xf numFmtId="176" fontId="18" fillId="0" borderId="1" xfId="0" applyNumberFormat="1" applyFont="1" applyBorder="1" applyAlignment="1">
      <alignment vertical="center" wrapText="1"/>
    </xf>
    <xf numFmtId="176" fontId="16" fillId="3" borderId="1" xfId="0" applyNumberFormat="1" applyFont="1" applyFill="1" applyBorder="1" applyAlignment="1">
      <alignment vertical="center" wrapText="1"/>
    </xf>
    <xf numFmtId="176" fontId="16" fillId="0" borderId="1" xfId="0" applyNumberFormat="1" applyFont="1" applyBorder="1" applyAlignment="1">
      <alignment vertical="center" wrapText="1"/>
    </xf>
    <xf numFmtId="1" fontId="0" fillId="0" borderId="0" xfId="0" applyNumberFormat="1" applyAlignment="1">
      <alignment vertical="center" wrapText="1"/>
    </xf>
    <xf numFmtId="0" fontId="18" fillId="0" borderId="0" xfId="0" applyFont="1" applyAlignment="1">
      <alignment vertical="center" wrapText="1"/>
    </xf>
    <xf numFmtId="179" fontId="0" fillId="0" borderId="0" xfId="0" applyNumberFormat="1" applyAlignment="1">
      <alignment vertical="center" wrapText="1"/>
    </xf>
    <xf numFmtId="179" fontId="18" fillId="0" borderId="0" xfId="0" applyNumberFormat="1" applyFont="1" applyAlignment="1">
      <alignment vertical="center" wrapText="1"/>
    </xf>
    <xf numFmtId="38" fontId="0" fillId="0" borderId="0" xfId="0" applyNumberFormat="1" applyAlignment="1">
      <alignment vertical="center" wrapText="1"/>
    </xf>
    <xf numFmtId="182" fontId="0" fillId="0" borderId="0" xfId="0" applyNumberFormat="1" applyAlignment="1">
      <alignment vertical="center" wrapText="1"/>
    </xf>
    <xf numFmtId="184" fontId="0" fillId="0" borderId="0" xfId="0" applyNumberFormat="1" applyAlignment="1">
      <alignment vertical="center" wrapText="1"/>
    </xf>
    <xf numFmtId="2" fontId="0" fillId="0" borderId="0" xfId="0" applyNumberFormat="1" applyAlignment="1">
      <alignment vertical="center" wrapText="1"/>
    </xf>
    <xf numFmtId="0" fontId="0" fillId="0" borderId="0" xfId="0" applyAlignment="1">
      <alignment horizontal="left" vertical="center" wrapText="1" indent="1"/>
    </xf>
    <xf numFmtId="0" fontId="16" fillId="0" borderId="0" xfId="0" applyFont="1" applyAlignment="1">
      <alignment vertical="center" wrapText="1"/>
    </xf>
    <xf numFmtId="181" fontId="0" fillId="0" borderId="0" xfId="1" applyNumberFormat="1" applyFont="1" applyFill="1" applyBorder="1" applyAlignment="1">
      <alignment vertical="center" wrapText="1"/>
    </xf>
    <xf numFmtId="181" fontId="0" fillId="0" borderId="0" xfId="0" applyNumberFormat="1" applyAlignment="1">
      <alignment vertical="center" wrapText="1"/>
    </xf>
    <xf numFmtId="178" fontId="0" fillId="0" borderId="0" xfId="1" applyNumberFormat="1" applyFont="1" applyFill="1" applyBorder="1" applyAlignment="1">
      <alignment vertical="center" wrapText="1"/>
    </xf>
    <xf numFmtId="178" fontId="0" fillId="0" borderId="0" xfId="0" applyNumberFormat="1" applyAlignment="1">
      <alignment vertical="center" wrapText="1"/>
    </xf>
    <xf numFmtId="38" fontId="0" fillId="0" borderId="0" xfId="1" applyFont="1" applyFill="1" applyBorder="1" applyAlignment="1">
      <alignment vertical="center" wrapText="1"/>
    </xf>
    <xf numFmtId="176" fontId="0" fillId="0" borderId="0" xfId="0" applyNumberFormat="1" applyAlignment="1">
      <alignment vertical="center" wrapText="1"/>
    </xf>
    <xf numFmtId="0" fontId="6" fillId="0" borderId="0" xfId="0" applyFont="1" applyAlignment="1">
      <alignment horizontal="right" vertical="center" wrapText="1"/>
    </xf>
    <xf numFmtId="0" fontId="19" fillId="0" borderId="0" xfId="0" applyFont="1" applyAlignment="1">
      <alignment horizontal="center" vertical="center" wrapText="1"/>
    </xf>
    <xf numFmtId="186" fontId="19" fillId="0" borderId="1" xfId="0" applyNumberFormat="1" applyFont="1" applyBorder="1" applyAlignment="1">
      <alignment horizontal="right" vertical="center" wrapText="1"/>
    </xf>
    <xf numFmtId="186" fontId="6" fillId="0" borderId="1" xfId="0" applyNumberFormat="1" applyFont="1" applyBorder="1" applyAlignment="1">
      <alignment horizontal="right" vertical="center" wrapText="1"/>
    </xf>
    <xf numFmtId="0" fontId="19" fillId="0" borderId="0" xfId="0" applyFont="1" applyAlignment="1">
      <alignment horizontal="right" vertical="center" wrapText="1"/>
    </xf>
    <xf numFmtId="0" fontId="23" fillId="0" borderId="0" xfId="0" applyFont="1">
      <alignment vertical="center"/>
    </xf>
    <xf numFmtId="0" fontId="24" fillId="0" borderId="0" xfId="0" applyFont="1">
      <alignment vertical="center"/>
    </xf>
    <xf numFmtId="0" fontId="14" fillId="0" borderId="0" xfId="0" applyFont="1">
      <alignment vertical="center"/>
    </xf>
    <xf numFmtId="0" fontId="6" fillId="0" borderId="1" xfId="0" applyFont="1" applyBorder="1" applyAlignment="1">
      <alignment horizontal="center" vertical="center" wrapText="1"/>
    </xf>
    <xf numFmtId="0" fontId="17" fillId="0" borderId="1" xfId="0" applyFont="1" applyBorder="1">
      <alignment vertical="center"/>
    </xf>
    <xf numFmtId="0" fontId="16" fillId="0" borderId="1" xfId="0" applyFont="1" applyBorder="1">
      <alignment vertical="center"/>
    </xf>
    <xf numFmtId="180" fontId="16" fillId="3" borderId="1" xfId="0" applyNumberFormat="1" applyFont="1" applyFill="1" applyBorder="1">
      <alignment vertical="center"/>
    </xf>
    <xf numFmtId="180" fontId="6" fillId="3" borderId="1" xfId="0" applyNumberFormat="1" applyFont="1" applyFill="1" applyBorder="1">
      <alignment vertical="center"/>
    </xf>
    <xf numFmtId="180" fontId="16" fillId="0" borderId="1" xfId="0" applyNumberFormat="1" applyFont="1" applyBorder="1">
      <alignment vertical="center"/>
    </xf>
    <xf numFmtId="180" fontId="6" fillId="0" borderId="1" xfId="0" applyNumberFormat="1" applyFont="1" applyBorder="1">
      <alignment vertical="center"/>
    </xf>
    <xf numFmtId="182" fontId="6" fillId="0" borderId="1" xfId="0" applyNumberFormat="1" applyFont="1" applyBorder="1">
      <alignment vertical="center"/>
    </xf>
    <xf numFmtId="177" fontId="6" fillId="0" borderId="1" xfId="0" applyNumberFormat="1" applyFont="1" applyBorder="1">
      <alignment vertical="center"/>
    </xf>
    <xf numFmtId="176" fontId="0" fillId="0" borderId="1" xfId="0" applyNumberFormat="1" applyBorder="1" applyAlignment="1">
      <alignment horizontal="center" vertical="center" wrapText="1"/>
    </xf>
    <xf numFmtId="176" fontId="10" fillId="0" borderId="1" xfId="0" applyNumberFormat="1" applyFont="1" applyBorder="1" applyAlignment="1">
      <alignment horizontal="center" vertical="center" wrapText="1"/>
    </xf>
    <xf numFmtId="176" fontId="18" fillId="0" borderId="1" xfId="0" applyNumberFormat="1" applyFont="1" applyBorder="1" applyAlignment="1">
      <alignment horizontal="center" vertical="center" wrapText="1"/>
    </xf>
    <xf numFmtId="186" fontId="19" fillId="0" borderId="0" xfId="0" applyNumberFormat="1" applyFont="1" applyAlignment="1">
      <alignment horizontal="right" vertical="center" wrapText="1"/>
    </xf>
    <xf numFmtId="186" fontId="6" fillId="0" borderId="0" xfId="0" applyNumberFormat="1" applyFont="1" applyAlignment="1">
      <alignment horizontal="right" vertical="center" wrapText="1"/>
    </xf>
    <xf numFmtId="0" fontId="0" fillId="0" borderId="2" xfId="0" applyBorder="1" applyAlignment="1">
      <alignment vertical="center" wrapText="1"/>
    </xf>
    <xf numFmtId="9" fontId="0" fillId="0" borderId="0" xfId="0" applyNumberFormat="1" applyAlignment="1">
      <alignment horizontal="center" vertical="center" wrapText="1"/>
    </xf>
    <xf numFmtId="9" fontId="0" fillId="0" borderId="0" xfId="0" applyNumberFormat="1" applyAlignment="1">
      <alignment vertical="center" wrapText="1"/>
    </xf>
    <xf numFmtId="179" fontId="0" fillId="0" borderId="0" xfId="1" applyNumberFormat="1" applyFont="1" applyFill="1" applyBorder="1" applyAlignment="1">
      <alignment vertical="center" wrapText="1"/>
    </xf>
    <xf numFmtId="176" fontId="18" fillId="0" borderId="0" xfId="0" applyNumberFormat="1" applyFont="1" applyAlignment="1">
      <alignment vertical="center" wrapText="1"/>
    </xf>
    <xf numFmtId="176" fontId="0" fillId="0" borderId="0" xfId="0" applyNumberFormat="1" applyAlignment="1">
      <alignment horizontal="center" vertical="center" wrapText="1"/>
    </xf>
    <xf numFmtId="0" fontId="0" fillId="0" borderId="7" xfId="0" applyBorder="1" applyAlignment="1">
      <alignment vertical="center" wrapText="1"/>
    </xf>
    <xf numFmtId="185" fontId="0" fillId="0" borderId="1" xfId="1" applyNumberFormat="1" applyFont="1" applyFill="1" applyBorder="1" applyAlignment="1">
      <alignment vertical="center" wrapText="1"/>
    </xf>
    <xf numFmtId="177" fontId="6" fillId="0" borderId="1" xfId="0" applyNumberFormat="1" applyFont="1" applyBorder="1" applyAlignment="1">
      <alignment horizontal="right" vertical="center"/>
    </xf>
    <xf numFmtId="0" fontId="19"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176" fontId="10" fillId="0" borderId="0" xfId="0" applyNumberFormat="1" applyFont="1" applyAlignment="1">
      <alignment horizontal="left" vertical="center"/>
    </xf>
    <xf numFmtId="0" fontId="6" fillId="0" borderId="1" xfId="0" applyFont="1" applyBorder="1">
      <alignment vertical="center"/>
    </xf>
    <xf numFmtId="0" fontId="0" fillId="0" borderId="0" xfId="0" applyAlignment="1">
      <alignment horizontal="left" vertical="center" wrapText="1"/>
    </xf>
    <xf numFmtId="0" fontId="6" fillId="0" borderId="0" xfId="0" applyFont="1" applyAlignment="1">
      <alignment horizontal="left" vertical="center" wrapText="1"/>
    </xf>
    <xf numFmtId="0" fontId="4" fillId="0" borderId="0" xfId="0" applyFont="1" applyAlignment="1">
      <alignment horizontal="left" vertical="center" wrapText="1"/>
    </xf>
    <xf numFmtId="183" fontId="6" fillId="0" borderId="0" xfId="0" applyNumberFormat="1" applyFont="1" applyAlignment="1">
      <alignment horizontal="right" vertical="center"/>
    </xf>
    <xf numFmtId="183" fontId="17" fillId="0" borderId="0" xfId="0" applyNumberFormat="1" applyFont="1" applyAlignment="1">
      <alignment horizontal="right" vertical="center"/>
    </xf>
    <xf numFmtId="183" fontId="6" fillId="0" borderId="1" xfId="0" applyNumberFormat="1" applyFont="1" applyBorder="1" applyAlignment="1">
      <alignment horizontal="right" vertical="center"/>
    </xf>
    <xf numFmtId="183" fontId="6" fillId="0" borderId="1" xfId="0" applyNumberFormat="1" applyFont="1" applyBorder="1" applyAlignment="1">
      <alignment horizontal="right" vertical="center" wrapText="1"/>
    </xf>
    <xf numFmtId="0" fontId="17" fillId="0" borderId="0" xfId="0" applyFont="1" applyAlignment="1">
      <alignment horizontal="right" vertical="center" wrapText="1"/>
    </xf>
    <xf numFmtId="179" fontId="6" fillId="0" borderId="0" xfId="0" applyNumberFormat="1" applyFont="1" applyAlignment="1">
      <alignment horizontal="right" vertical="center" wrapText="1"/>
    </xf>
    <xf numFmtId="179" fontId="17" fillId="0" borderId="0" xfId="0" applyNumberFormat="1" applyFont="1" applyAlignment="1">
      <alignment horizontal="right" vertical="center" wrapText="1"/>
    </xf>
    <xf numFmtId="179" fontId="6" fillId="0" borderId="1" xfId="0" applyNumberFormat="1" applyFont="1" applyBorder="1" applyAlignment="1">
      <alignment horizontal="right" vertical="center" wrapText="1"/>
    </xf>
    <xf numFmtId="179" fontId="6" fillId="0" borderId="1" xfId="0" applyNumberFormat="1" applyFont="1" applyBorder="1" applyAlignment="1">
      <alignment horizontal="right" vertical="center"/>
    </xf>
    <xf numFmtId="0" fontId="6" fillId="0" borderId="0" xfId="0" applyFont="1" applyAlignment="1">
      <alignment horizontal="right" vertical="center"/>
    </xf>
    <xf numFmtId="0" fontId="17" fillId="0" borderId="0" xfId="0" applyFont="1" applyAlignment="1">
      <alignment horizontal="right" vertical="center"/>
    </xf>
    <xf numFmtId="183" fontId="6" fillId="0" borderId="0" xfId="0" applyNumberFormat="1" applyFont="1" applyAlignment="1">
      <alignment horizontal="right" vertical="center" wrapText="1"/>
    </xf>
    <xf numFmtId="183" fontId="17" fillId="0" borderId="0" xfId="0" applyNumberFormat="1" applyFont="1" applyAlignment="1">
      <alignment horizontal="right" vertical="center" wrapText="1"/>
    </xf>
    <xf numFmtId="0" fontId="6" fillId="0" borderId="0" xfId="0" applyFont="1" applyAlignment="1">
      <alignment horizontal="center" vertical="center" wrapText="1"/>
    </xf>
    <xf numFmtId="0" fontId="17" fillId="0" borderId="0" xfId="0" applyFont="1">
      <alignment vertical="center"/>
    </xf>
    <xf numFmtId="179" fontId="6" fillId="0" borderId="0" xfId="0" applyNumberFormat="1" applyFont="1">
      <alignment vertical="center"/>
    </xf>
    <xf numFmtId="182" fontId="6" fillId="0" borderId="0" xfId="0" applyNumberFormat="1" applyFont="1">
      <alignment vertical="center"/>
    </xf>
    <xf numFmtId="181" fontId="6" fillId="0" borderId="0" xfId="0" applyNumberFormat="1" applyFont="1">
      <alignment vertical="center"/>
    </xf>
    <xf numFmtId="178" fontId="6" fillId="0" borderId="0" xfId="0" applyNumberFormat="1" applyFont="1">
      <alignment vertical="center"/>
    </xf>
    <xf numFmtId="3" fontId="6" fillId="0" borderId="0" xfId="0" applyNumberFormat="1" applyFont="1">
      <alignment vertical="center"/>
    </xf>
    <xf numFmtId="0" fontId="6" fillId="0" borderId="0" xfId="0" applyFont="1" applyAlignment="1">
      <alignment horizontal="center" vertical="center"/>
    </xf>
    <xf numFmtId="3" fontId="6" fillId="0" borderId="0" xfId="0" applyNumberFormat="1" applyFont="1" applyAlignment="1">
      <alignment horizontal="right" vertical="center" wrapText="1"/>
    </xf>
    <xf numFmtId="3" fontId="6" fillId="0" borderId="0" xfId="0" applyNumberFormat="1" applyFont="1" applyAlignment="1">
      <alignment horizontal="right" vertical="center"/>
    </xf>
    <xf numFmtId="9" fontId="6" fillId="0" borderId="0" xfId="0" applyNumberFormat="1" applyFont="1" applyAlignment="1">
      <alignment horizontal="left" vertical="center" wrapText="1"/>
    </xf>
    <xf numFmtId="0" fontId="16" fillId="0" borderId="0" xfId="0" applyFont="1">
      <alignment vertical="center"/>
    </xf>
    <xf numFmtId="0" fontId="1" fillId="0" borderId="0" xfId="2">
      <alignment vertical="center"/>
    </xf>
    <xf numFmtId="0" fontId="16" fillId="0" borderId="0" xfId="0" applyFont="1" applyAlignment="1">
      <alignment horizontal="left" vertical="center"/>
    </xf>
    <xf numFmtId="38" fontId="0" fillId="0" borderId="1" xfId="1" applyFont="1" applyFill="1" applyBorder="1" applyAlignment="1">
      <alignment horizontal="right" vertical="center" wrapText="1"/>
    </xf>
    <xf numFmtId="38" fontId="18" fillId="0" borderId="1" xfId="0" applyNumberFormat="1" applyFont="1" applyBorder="1" applyAlignment="1">
      <alignment vertical="center" wrapText="1"/>
    </xf>
    <xf numFmtId="0" fontId="28" fillId="4" borderId="0" xfId="3" applyFill="1" applyAlignment="1">
      <alignment horizontal="center" vertical="center" wrapText="1"/>
    </xf>
    <xf numFmtId="9" fontId="0" fillId="0" borderId="1" xfId="0" applyNumberFormat="1" applyBorder="1" applyAlignment="1">
      <alignment horizontal="right" vertical="center" wrapText="1"/>
    </xf>
    <xf numFmtId="38" fontId="0" fillId="0" borderId="1" xfId="1" applyFont="1" applyFill="1" applyBorder="1" applyAlignment="1">
      <alignment vertical="center" wrapText="1"/>
    </xf>
    <xf numFmtId="0" fontId="29" fillId="0" borderId="0" xfId="0" applyFont="1">
      <alignment vertical="center"/>
    </xf>
    <xf numFmtId="0" fontId="4" fillId="0" borderId="0" xfId="2" applyFont="1">
      <alignment vertical="center"/>
    </xf>
    <xf numFmtId="0" fontId="6" fillId="0" borderId="1" xfId="2" applyFont="1" applyBorder="1">
      <alignment vertical="center"/>
    </xf>
    <xf numFmtId="0" fontId="6" fillId="0" borderId="1" xfId="2" applyFont="1" applyBorder="1" applyAlignment="1">
      <alignment vertical="center" wrapText="1"/>
    </xf>
    <xf numFmtId="0" fontId="30" fillId="0" borderId="0" xfId="2" applyFont="1">
      <alignment vertical="center"/>
    </xf>
    <xf numFmtId="0" fontId="6" fillId="0" borderId="0" xfId="0" applyFont="1" applyAlignment="1">
      <alignment vertical="top"/>
    </xf>
    <xf numFmtId="0" fontId="6" fillId="0" borderId="1" xfId="0" applyFont="1" applyBorder="1" applyAlignment="1">
      <alignment horizontal="left" vertical="center" wrapText="1"/>
    </xf>
    <xf numFmtId="179" fontId="0" fillId="0" borderId="1" xfId="0" applyNumberFormat="1" applyBorder="1" applyAlignment="1">
      <alignment horizontal="right" vertical="center" wrapText="1"/>
    </xf>
    <xf numFmtId="0" fontId="16" fillId="0" borderId="1" xfId="0" applyFont="1" applyBorder="1" applyAlignment="1">
      <alignment vertical="center" wrapText="1"/>
    </xf>
    <xf numFmtId="182" fontId="6" fillId="5" borderId="1" xfId="0" applyNumberFormat="1" applyFont="1" applyFill="1" applyBorder="1">
      <alignment vertical="center"/>
    </xf>
    <xf numFmtId="182" fontId="6" fillId="3" borderId="1" xfId="0" applyNumberFormat="1" applyFont="1" applyFill="1" applyBorder="1">
      <alignment vertical="center"/>
    </xf>
    <xf numFmtId="3" fontId="6" fillId="0" borderId="13" xfId="0" applyNumberFormat="1" applyFont="1" applyBorder="1" applyAlignment="1">
      <alignment horizontal="right" vertical="center"/>
    </xf>
    <xf numFmtId="0" fontId="6" fillId="0" borderId="1" xfId="0" applyFont="1" applyBorder="1" applyAlignment="1">
      <alignment horizontal="center" vertical="center"/>
    </xf>
    <xf numFmtId="0" fontId="6" fillId="0" borderId="0" xfId="0" applyFont="1" applyAlignment="1">
      <alignment horizontal="left" vertical="top"/>
    </xf>
    <xf numFmtId="0" fontId="6" fillId="2" borderId="2" xfId="0" applyFont="1" applyFill="1" applyBorder="1" applyAlignment="1">
      <alignment horizontal="center" vertical="center" wrapText="1"/>
    </xf>
    <xf numFmtId="0" fontId="6" fillId="0" borderId="0" xfId="0" applyFont="1" applyAlignment="1">
      <alignment horizontal="left" vertical="top" wrapText="1"/>
    </xf>
    <xf numFmtId="1" fontId="16" fillId="0" borderId="1" xfId="0" applyNumberFormat="1" applyFont="1" applyBorder="1">
      <alignment vertical="center"/>
    </xf>
    <xf numFmtId="187" fontId="6" fillId="0" borderId="1" xfId="0" applyNumberFormat="1" applyFont="1" applyBorder="1" applyAlignment="1">
      <alignment horizontal="right" vertical="center"/>
    </xf>
    <xf numFmtId="0" fontId="28" fillId="0" borderId="0" xfId="3" applyFill="1" applyAlignment="1">
      <alignment horizontal="center" vertical="center" wrapText="1"/>
    </xf>
    <xf numFmtId="0" fontId="6" fillId="0" borderId="1" xfId="0" applyFont="1" applyBorder="1" applyAlignment="1">
      <alignment vertical="center" wrapText="1"/>
    </xf>
    <xf numFmtId="49" fontId="6" fillId="0" borderId="1" xfId="0" applyNumberFormat="1" applyFont="1" applyBorder="1" applyAlignment="1">
      <alignment horizontal="center" vertical="center"/>
    </xf>
    <xf numFmtId="186" fontId="0" fillId="0" borderId="1" xfId="0" applyNumberFormat="1" applyBorder="1" applyAlignment="1">
      <alignment horizontal="center" vertical="center" wrapText="1"/>
    </xf>
    <xf numFmtId="186" fontId="0" fillId="0" borderId="0" xfId="0" applyNumberFormat="1" applyAlignment="1">
      <alignment horizontal="right" vertical="center" wrapText="1"/>
    </xf>
    <xf numFmtId="0" fontId="0" fillId="6" borderId="1" xfId="0" applyFill="1" applyBorder="1" applyAlignment="1">
      <alignment vertical="center" wrapText="1"/>
    </xf>
    <xf numFmtId="0" fontId="18" fillId="6" borderId="1" xfId="0" applyFont="1" applyFill="1" applyBorder="1" applyAlignment="1">
      <alignment vertical="center" wrapText="1"/>
    </xf>
    <xf numFmtId="179" fontId="0" fillId="0" borderId="1" xfId="1" applyNumberFormat="1" applyFont="1" applyFill="1" applyBorder="1" applyAlignment="1">
      <alignment vertical="center" wrapText="1"/>
    </xf>
    <xf numFmtId="0" fontId="0" fillId="6" borderId="1" xfId="0" applyFill="1" applyBorder="1" applyAlignment="1">
      <alignment horizontal="right" vertical="center" wrapText="1"/>
    </xf>
    <xf numFmtId="0" fontId="0" fillId="6" borderId="1" xfId="0" applyFill="1" applyBorder="1" applyAlignment="1">
      <alignment horizontal="center" vertical="center" wrapText="1"/>
    </xf>
    <xf numFmtId="185" fontId="0" fillId="0" borderId="1" xfId="1" applyNumberFormat="1" applyFont="1" applyFill="1" applyBorder="1" applyAlignment="1">
      <alignment horizontal="right" vertical="center" wrapText="1"/>
    </xf>
    <xf numFmtId="1" fontId="0" fillId="0" borderId="1" xfId="0" applyNumberFormat="1" applyBorder="1" applyAlignment="1">
      <alignment horizontal="right" vertical="center" wrapText="1"/>
    </xf>
    <xf numFmtId="0" fontId="18" fillId="6" borderId="1" xfId="0" applyFont="1" applyFill="1" applyBorder="1" applyAlignment="1">
      <alignment horizontal="center" vertical="center" wrapText="1"/>
    </xf>
    <xf numFmtId="9" fontId="0" fillId="6" borderId="1" xfId="0" applyNumberFormat="1" applyFill="1" applyBorder="1" applyAlignment="1">
      <alignment horizontal="center" vertical="center" wrapText="1"/>
    </xf>
    <xf numFmtId="186" fontId="0" fillId="0" borderId="1" xfId="0" applyNumberFormat="1" applyBorder="1" applyAlignment="1">
      <alignment vertical="center" wrapText="1"/>
    </xf>
    <xf numFmtId="0" fontId="32" fillId="0" borderId="0" xfId="0" applyFont="1">
      <alignment vertical="center"/>
    </xf>
    <xf numFmtId="0" fontId="18" fillId="0" borderId="0" xfId="0" applyFont="1" applyAlignment="1">
      <alignment horizontal="left" vertical="center" wrapText="1"/>
    </xf>
    <xf numFmtId="189" fontId="0" fillId="0" borderId="1" xfId="0" applyNumberFormat="1" applyBorder="1" applyAlignment="1">
      <alignment vertical="center" wrapText="1"/>
    </xf>
    <xf numFmtId="184" fontId="18" fillId="0" borderId="1" xfId="0" applyNumberFormat="1" applyFont="1" applyBorder="1" applyAlignment="1">
      <alignment horizontal="right" vertical="center" wrapText="1"/>
    </xf>
    <xf numFmtId="0" fontId="16" fillId="0" borderId="0" xfId="0" applyFont="1" applyAlignment="1">
      <alignment horizontal="left" vertical="center" wrapText="1"/>
    </xf>
    <xf numFmtId="186" fontId="6" fillId="0" borderId="1" xfId="0" applyNumberFormat="1" applyFont="1" applyBorder="1" applyAlignment="1">
      <alignment horizontal="right" vertical="center"/>
    </xf>
    <xf numFmtId="177" fontId="6" fillId="0" borderId="1" xfId="0" applyNumberFormat="1" applyFont="1" applyBorder="1" applyAlignment="1">
      <alignment horizontal="right" vertical="center" wrapText="1"/>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18" fillId="0" borderId="1" xfId="0" applyFont="1" applyBorder="1">
      <alignment vertical="center"/>
    </xf>
    <xf numFmtId="179" fontId="16" fillId="0" borderId="16" xfId="0" applyNumberFormat="1" applyFont="1" applyBorder="1" applyAlignment="1">
      <alignment horizontal="right" vertical="center"/>
    </xf>
    <xf numFmtId="179" fontId="16" fillId="0" borderId="17" xfId="0" applyNumberFormat="1" applyFont="1" applyBorder="1" applyAlignment="1">
      <alignment horizontal="right" vertical="center"/>
    </xf>
    <xf numFmtId="179" fontId="16" fillId="0" borderId="18" xfId="0" applyNumberFormat="1" applyFont="1" applyBorder="1" applyAlignment="1">
      <alignment horizontal="right" vertical="center"/>
    </xf>
    <xf numFmtId="0" fontId="16" fillId="3" borderId="1" xfId="0" applyFont="1" applyFill="1" applyBorder="1">
      <alignment vertical="center"/>
    </xf>
    <xf numFmtId="0" fontId="0" fillId="2" borderId="1" xfId="0" applyFill="1" applyBorder="1" applyAlignment="1">
      <alignment horizontal="center" vertical="center"/>
    </xf>
    <xf numFmtId="182" fontId="16" fillId="0" borderId="1" xfId="0" applyNumberFormat="1" applyFont="1" applyBorder="1" applyAlignment="1">
      <alignment horizontal="right" vertical="center"/>
    </xf>
    <xf numFmtId="180" fontId="16" fillId="0" borderId="1" xfId="0" applyNumberFormat="1" applyFont="1" applyBorder="1" applyAlignment="1">
      <alignment horizontal="right" vertical="center"/>
    </xf>
    <xf numFmtId="180" fontId="16" fillId="0" borderId="1" xfId="0" applyNumberFormat="1" applyFont="1" applyBorder="1" applyAlignment="1">
      <alignment horizontal="center" vertical="center"/>
    </xf>
    <xf numFmtId="0" fontId="34" fillId="0" borderId="0" xfId="0" applyFont="1">
      <alignment vertical="center"/>
    </xf>
    <xf numFmtId="0" fontId="35" fillId="0" borderId="1" xfId="0" applyFont="1" applyBorder="1">
      <alignment vertical="center"/>
    </xf>
    <xf numFmtId="4" fontId="6" fillId="0" borderId="1" xfId="0" applyNumberFormat="1" applyFont="1" applyBorder="1" applyAlignment="1">
      <alignment horizontal="right" vertical="center"/>
    </xf>
    <xf numFmtId="3" fontId="16" fillId="0" borderId="1" xfId="0" applyNumberFormat="1" applyFont="1" applyBorder="1" applyAlignment="1">
      <alignment horizontal="right" vertical="center"/>
    </xf>
    <xf numFmtId="0" fontId="16" fillId="0" borderId="7" xfId="0" applyFont="1" applyBorder="1" applyAlignment="1">
      <alignment vertical="center" wrapText="1"/>
    </xf>
    <xf numFmtId="0" fontId="0" fillId="0" borderId="1" xfId="0" applyBorder="1">
      <alignment vertical="center"/>
    </xf>
    <xf numFmtId="0" fontId="18" fillId="0" borderId="0" xfId="0" applyFont="1" applyAlignment="1">
      <alignment horizontal="left" vertical="center"/>
    </xf>
    <xf numFmtId="177" fontId="0" fillId="0" borderId="0" xfId="0" applyNumberFormat="1" applyAlignment="1">
      <alignment horizontal="right" vertical="center"/>
    </xf>
    <xf numFmtId="0" fontId="0" fillId="0" borderId="0" xfId="0" applyAlignment="1">
      <alignment horizontal="center" vertical="center"/>
    </xf>
    <xf numFmtId="0" fontId="18" fillId="0" borderId="4" xfId="0" applyFont="1" applyBorder="1">
      <alignment vertical="center"/>
    </xf>
    <xf numFmtId="0" fontId="18" fillId="0" borderId="8" xfId="0" applyFont="1" applyBorder="1">
      <alignment vertical="center"/>
    </xf>
    <xf numFmtId="0" fontId="18" fillId="2" borderId="1" xfId="0" applyFont="1" applyFill="1" applyBorder="1" applyAlignment="1">
      <alignment horizontal="center" vertical="center"/>
    </xf>
    <xf numFmtId="0" fontId="16" fillId="0" borderId="0" xfId="0" applyFont="1" applyAlignment="1">
      <alignment horizontal="center" vertical="center"/>
    </xf>
    <xf numFmtId="0" fontId="0" fillId="0" borderId="4" xfId="0" applyBorder="1">
      <alignment vertical="center"/>
    </xf>
    <xf numFmtId="0" fontId="16" fillId="0" borderId="4" xfId="0" applyFont="1" applyBorder="1">
      <alignment vertical="center"/>
    </xf>
    <xf numFmtId="0" fontId="0" fillId="0" borderId="8" xfId="0" applyBorder="1">
      <alignment vertical="center"/>
    </xf>
    <xf numFmtId="0" fontId="0" fillId="7" borderId="16" xfId="0" applyFill="1" applyBorder="1" applyAlignment="1">
      <alignment horizontal="center" vertical="center"/>
    </xf>
    <xf numFmtId="0" fontId="0" fillId="7" borderId="18" xfId="0" applyFill="1" applyBorder="1" applyAlignment="1">
      <alignment horizontal="center" vertical="center"/>
    </xf>
    <xf numFmtId="0" fontId="0" fillId="7" borderId="1" xfId="0" applyFill="1" applyBorder="1" applyAlignment="1">
      <alignment horizontal="center" vertical="center"/>
    </xf>
    <xf numFmtId="0" fontId="18" fillId="0" borderId="0" xfId="0" applyFont="1">
      <alignment vertical="center"/>
    </xf>
    <xf numFmtId="177" fontId="0" fillId="0" borderId="1" xfId="0" applyNumberFormat="1" applyBorder="1" applyAlignment="1">
      <alignment horizontal="center" vertical="center"/>
    </xf>
    <xf numFmtId="177" fontId="0" fillId="0" borderId="1" xfId="0" applyNumberFormat="1" applyBorder="1" applyAlignment="1">
      <alignment horizontal="right" vertical="center"/>
    </xf>
    <xf numFmtId="0" fontId="0" fillId="0" borderId="1" xfId="0" applyBorder="1" applyAlignment="1">
      <alignment horizontal="center" vertical="center"/>
    </xf>
    <xf numFmtId="183" fontId="0" fillId="0" borderId="1" xfId="0" applyNumberFormat="1" applyBorder="1" applyAlignment="1">
      <alignment horizontal="right" vertical="center"/>
    </xf>
    <xf numFmtId="179" fontId="0" fillId="0" borderId="1" xfId="0" applyNumberFormat="1" applyBorder="1" applyAlignment="1">
      <alignment horizontal="right" vertical="center"/>
    </xf>
    <xf numFmtId="181" fontId="16" fillId="0" borderId="1" xfId="0" applyNumberFormat="1" applyFont="1" applyBorder="1" applyAlignment="1">
      <alignment horizontal="right" vertical="center"/>
    </xf>
    <xf numFmtId="179" fontId="16" fillId="0" borderId="1" xfId="0" applyNumberFormat="1" applyFont="1" applyBorder="1" applyAlignment="1">
      <alignment horizontal="right" vertical="center"/>
    </xf>
    <xf numFmtId="186" fontId="0" fillId="0" borderId="1" xfId="0" applyNumberFormat="1" applyBorder="1" applyAlignment="1">
      <alignment horizontal="right" vertical="center"/>
    </xf>
    <xf numFmtId="0" fontId="0" fillId="0" borderId="1" xfId="0" applyBorder="1" applyAlignment="1">
      <alignment horizontal="right" vertical="center"/>
    </xf>
    <xf numFmtId="182" fontId="0" fillId="0" borderId="1" xfId="0" applyNumberFormat="1" applyBorder="1" applyAlignment="1">
      <alignment horizontal="right" vertical="center"/>
    </xf>
    <xf numFmtId="0" fontId="6" fillId="0" borderId="1" xfId="4" applyNumberFormat="1" applyFont="1" applyFill="1" applyBorder="1" applyAlignment="1">
      <alignment horizontal="right" vertical="center"/>
    </xf>
    <xf numFmtId="0" fontId="36" fillId="0" borderId="0" xfId="0" applyFont="1" applyAlignment="1">
      <alignment horizontal="left" vertical="center"/>
    </xf>
    <xf numFmtId="0" fontId="36" fillId="0" borderId="0" xfId="0" applyFont="1">
      <alignment vertical="center"/>
    </xf>
    <xf numFmtId="0" fontId="0" fillId="0" borderId="1" xfId="4" applyNumberFormat="1" applyFont="1" applyFill="1" applyBorder="1" applyAlignment="1">
      <alignment horizontal="right" vertical="center" wrapText="1"/>
    </xf>
    <xf numFmtId="0" fontId="17" fillId="0" borderId="0" xfId="0" applyFont="1" applyAlignment="1">
      <alignment horizontal="left" vertical="top" wrapText="1"/>
    </xf>
    <xf numFmtId="0" fontId="19" fillId="2" borderId="1" xfId="0" applyFont="1" applyFill="1" applyBorder="1" applyAlignment="1">
      <alignment horizontal="left" vertical="center" wrapText="1"/>
    </xf>
    <xf numFmtId="0" fontId="6" fillId="2" borderId="1" xfId="0" applyFont="1" applyFill="1" applyBorder="1" applyAlignment="1">
      <alignment vertical="top" wrapText="1"/>
    </xf>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6" fillId="2" borderId="3" xfId="0" applyFont="1" applyFill="1" applyBorder="1" applyAlignment="1">
      <alignment horizontal="center" vertical="center"/>
    </xf>
    <xf numFmtId="0" fontId="9" fillId="0" borderId="0" xfId="0" applyFont="1" applyAlignment="1">
      <alignment horizontal="center" vertical="center" wrapText="1"/>
    </xf>
    <xf numFmtId="0" fontId="27" fillId="0" borderId="0" xfId="0" applyFont="1" applyAlignment="1">
      <alignment vertical="center" wrapText="1"/>
    </xf>
    <xf numFmtId="0" fontId="26" fillId="0" borderId="0" xfId="0" applyFont="1" applyAlignment="1">
      <alignment vertical="center" wrapText="1"/>
    </xf>
    <xf numFmtId="0" fontId="28" fillId="0" borderId="0" xfId="3" applyAlignment="1">
      <alignment vertical="center" wrapText="1"/>
    </xf>
    <xf numFmtId="0" fontId="28" fillId="0" borderId="0" xfId="3" applyAlignment="1">
      <alignment horizontal="left" vertical="center" wrapText="1"/>
    </xf>
    <xf numFmtId="0" fontId="28" fillId="0" borderId="0" xfId="3" applyFill="1" applyAlignment="1">
      <alignment vertical="center" wrapText="1"/>
    </xf>
    <xf numFmtId="0" fontId="11" fillId="0" borderId="0" xfId="0" applyFont="1">
      <alignment vertic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184" fontId="0" fillId="0" borderId="1" xfId="0" applyNumberFormat="1" applyBorder="1" applyAlignment="1">
      <alignment horizontal="center" vertical="center" wrapText="1"/>
    </xf>
    <xf numFmtId="188" fontId="0" fillId="0" borderId="1" xfId="0" applyNumberFormat="1" applyBorder="1" applyAlignment="1">
      <alignment horizontal="right" vertical="center" wrapText="1"/>
    </xf>
    <xf numFmtId="186" fontId="0" fillId="0" borderId="1" xfId="0" applyNumberFormat="1" applyBorder="1" applyAlignment="1">
      <alignment horizontal="right" vertical="center" wrapText="1"/>
    </xf>
    <xf numFmtId="0" fontId="0" fillId="0" borderId="1" xfId="0" applyBorder="1" applyAlignment="1">
      <alignment horizontal="right" vertical="center" wrapText="1"/>
    </xf>
    <xf numFmtId="49" fontId="0" fillId="0" borderId="1" xfId="0" applyNumberFormat="1" applyBorder="1" applyAlignment="1">
      <alignment horizontal="right" vertical="center" wrapText="1"/>
    </xf>
    <xf numFmtId="0" fontId="28" fillId="8" borderId="0" xfId="3" applyFill="1" applyAlignment="1">
      <alignment horizontal="center" vertical="center" wrapText="1"/>
    </xf>
    <xf numFmtId="0" fontId="0" fillId="0" borderId="11" xfId="0" applyBorder="1" applyAlignment="1">
      <alignment vertical="center" wrapText="1"/>
    </xf>
    <xf numFmtId="0" fontId="42" fillId="9" borderId="1" xfId="0" applyFont="1" applyFill="1" applyBorder="1" applyAlignment="1">
      <alignment horizontal="center" vertical="center" wrapText="1"/>
    </xf>
    <xf numFmtId="0" fontId="42" fillId="9" borderId="21" xfId="0" applyFont="1" applyFill="1" applyBorder="1" applyAlignment="1">
      <alignment horizontal="center" vertical="center"/>
    </xf>
    <xf numFmtId="0" fontId="42" fillId="9" borderId="22" xfId="0" applyFont="1" applyFill="1" applyBorder="1" applyAlignment="1">
      <alignment horizontal="center" vertical="center"/>
    </xf>
    <xf numFmtId="0" fontId="42" fillId="9" borderId="10" xfId="0" applyFont="1" applyFill="1" applyBorder="1" applyAlignment="1">
      <alignment horizontal="center" vertical="center"/>
    </xf>
    <xf numFmtId="182" fontId="6" fillId="0" borderId="1" xfId="0" applyNumberFormat="1" applyFont="1" applyBorder="1" applyAlignment="1">
      <alignment horizontal="left" vertical="center"/>
    </xf>
    <xf numFmtId="0" fontId="0" fillId="0" borderId="1" xfId="0" applyBorder="1" applyAlignment="1">
      <alignment horizontal="left" vertical="center"/>
    </xf>
    <xf numFmtId="0" fontId="0" fillId="0" borderId="19" xfId="0" applyBorder="1">
      <alignment vertical="center"/>
    </xf>
    <xf numFmtId="0" fontId="0" fillId="2" borderId="20" xfId="0" applyFill="1" applyBorder="1" applyAlignment="1">
      <alignment horizontal="center" vertical="center"/>
    </xf>
    <xf numFmtId="0" fontId="42" fillId="0" borderId="19" xfId="0" applyFont="1" applyBorder="1" applyAlignment="1">
      <alignment vertical="top"/>
    </xf>
    <xf numFmtId="182" fontId="0" fillId="0" borderId="20" xfId="0" applyNumberFormat="1" applyBorder="1">
      <alignment vertical="center"/>
    </xf>
    <xf numFmtId="182" fontId="0" fillId="0" borderId="20" xfId="0" applyNumberFormat="1" applyBorder="1" applyAlignment="1">
      <alignment horizontal="right" vertical="center"/>
    </xf>
    <xf numFmtId="0" fontId="18" fillId="0" borderId="0" xfId="0" applyFont="1" applyAlignment="1">
      <alignment horizontal="center" vertical="center"/>
    </xf>
    <xf numFmtId="0" fontId="45" fillId="0" borderId="0" xfId="0" applyFont="1" applyAlignment="1">
      <alignment horizontal="left" vertical="center"/>
    </xf>
    <xf numFmtId="0" fontId="16" fillId="3" borderId="1" xfId="0" applyFont="1" applyFill="1" applyBorder="1" applyAlignment="1">
      <alignment vertical="center" wrapText="1"/>
    </xf>
    <xf numFmtId="0" fontId="4" fillId="0" borderId="0" xfId="0" applyFont="1" applyAlignment="1">
      <alignment vertical="center" wrapText="1"/>
    </xf>
    <xf numFmtId="0" fontId="6" fillId="2" borderId="9" xfId="0" applyFont="1" applyFill="1" applyBorder="1">
      <alignment vertical="center"/>
    </xf>
    <xf numFmtId="0" fontId="6" fillId="0" borderId="14" xfId="0" applyFont="1" applyBorder="1" applyAlignment="1">
      <alignment horizontal="center" vertical="center"/>
    </xf>
    <xf numFmtId="49" fontId="6" fillId="0" borderId="1" xfId="0" applyNumberFormat="1" applyFont="1" applyBorder="1" applyAlignment="1">
      <alignment horizontal="center" vertical="center" wrapText="1"/>
    </xf>
    <xf numFmtId="0" fontId="6" fillId="2" borderId="5" xfId="0" applyFont="1" applyFill="1" applyBorder="1" applyAlignment="1">
      <alignment horizontal="center" vertical="center" wrapText="1"/>
    </xf>
    <xf numFmtId="0" fontId="6" fillId="0" borderId="1" xfId="0" quotePrefix="1" applyFont="1" applyBorder="1" applyAlignment="1">
      <alignment horizontal="right" vertical="center"/>
    </xf>
    <xf numFmtId="0" fontId="16" fillId="2" borderId="1" xfId="0" applyFont="1" applyFill="1" applyBorder="1" applyAlignment="1">
      <alignment horizontal="left" vertical="center" wrapText="1"/>
    </xf>
    <xf numFmtId="0" fontId="48" fillId="2" borderId="1" xfId="0" applyFont="1" applyFill="1" applyBorder="1" applyAlignment="1">
      <alignment horizontal="center" vertical="center" wrapText="1"/>
    </xf>
    <xf numFmtId="0" fontId="28" fillId="0" borderId="0" xfId="3" applyFill="1" applyAlignment="1">
      <alignment horizontal="left" vertical="center" wrapText="1"/>
    </xf>
    <xf numFmtId="0" fontId="28" fillId="0" borderId="0" xfId="3" applyFill="1" applyBorder="1" applyAlignment="1">
      <alignment vertical="center" wrapText="1"/>
    </xf>
    <xf numFmtId="0" fontId="18" fillId="2" borderId="5" xfId="0" applyFont="1" applyFill="1" applyBorder="1" applyAlignment="1">
      <alignment horizontal="center" vertical="center" wrapText="1"/>
    </xf>
    <xf numFmtId="0" fontId="50" fillId="0" borderId="1" xfId="0" applyFont="1" applyBorder="1" applyAlignment="1">
      <alignment horizontal="right" vertical="center"/>
    </xf>
    <xf numFmtId="0" fontId="50" fillId="0" borderId="5" xfId="0" applyFont="1" applyBorder="1" applyAlignment="1">
      <alignment horizontal="right" vertical="center"/>
    </xf>
    <xf numFmtId="0" fontId="50" fillId="0" borderId="6" xfId="0" applyFont="1" applyBorder="1" applyAlignment="1">
      <alignment horizontal="right" vertical="center"/>
    </xf>
    <xf numFmtId="0" fontId="50" fillId="0" borderId="10" xfId="0" applyFont="1" applyBorder="1" applyAlignment="1">
      <alignment horizontal="right" vertical="center"/>
    </xf>
    <xf numFmtId="178" fontId="6" fillId="0" borderId="1" xfId="0" applyNumberFormat="1" applyFont="1" applyBorder="1">
      <alignment vertical="center"/>
    </xf>
    <xf numFmtId="183" fontId="6" fillId="0" borderId="1" xfId="0" applyNumberFormat="1" applyFont="1" applyBorder="1">
      <alignment vertical="center"/>
    </xf>
    <xf numFmtId="183" fontId="0" fillId="0" borderId="1" xfId="0" applyNumberFormat="1" applyBorder="1" applyAlignment="1">
      <alignment horizontal="right" vertical="center" wrapText="1"/>
    </xf>
    <xf numFmtId="178" fontId="18" fillId="0" borderId="1" xfId="0" applyNumberFormat="1" applyFont="1" applyBorder="1" applyAlignment="1">
      <alignment horizontal="right" vertical="center"/>
    </xf>
    <xf numFmtId="178" fontId="16" fillId="0" borderId="1" xfId="0" applyNumberFormat="1" applyFont="1" applyBorder="1">
      <alignment vertical="center"/>
    </xf>
    <xf numFmtId="179" fontId="18" fillId="0" borderId="1" xfId="0" applyNumberFormat="1" applyFont="1" applyBorder="1" applyAlignment="1">
      <alignment horizontal="right" vertical="center" wrapText="1"/>
    </xf>
    <xf numFmtId="183" fontId="18" fillId="0" borderId="1" xfId="0" applyNumberFormat="1" applyFont="1" applyBorder="1" applyAlignment="1">
      <alignment horizontal="right" vertical="center"/>
    </xf>
    <xf numFmtId="183" fontId="16" fillId="0" borderId="1" xfId="0" applyNumberFormat="1" applyFont="1" applyBorder="1" applyAlignment="1">
      <alignment horizontal="right" vertical="center"/>
    </xf>
    <xf numFmtId="183" fontId="18" fillId="0" borderId="1" xfId="0" applyNumberFormat="1" applyFont="1" applyBorder="1" applyAlignment="1">
      <alignment horizontal="right" vertical="center" wrapText="1"/>
    </xf>
    <xf numFmtId="178" fontId="18" fillId="0" borderId="1" xfId="0" applyNumberFormat="1" applyFont="1" applyBorder="1" applyAlignment="1">
      <alignment horizontal="right" vertical="center" wrapText="1"/>
    </xf>
    <xf numFmtId="178" fontId="16" fillId="0" borderId="1" xfId="0" applyNumberFormat="1" applyFont="1" applyBorder="1" applyAlignment="1">
      <alignment horizontal="right" vertical="center"/>
    </xf>
    <xf numFmtId="177" fontId="18" fillId="0" borderId="1" xfId="0" applyNumberFormat="1" applyFont="1" applyBorder="1" applyAlignment="1">
      <alignment horizontal="right" vertical="center"/>
    </xf>
    <xf numFmtId="177" fontId="16" fillId="0" borderId="1" xfId="0" applyNumberFormat="1" applyFont="1" applyBorder="1" applyAlignment="1">
      <alignment horizontal="right" vertical="center"/>
    </xf>
    <xf numFmtId="0" fontId="18" fillId="0" borderId="3" xfId="0" applyFont="1" applyBorder="1" applyAlignment="1">
      <alignment horizontal="left" vertical="center"/>
    </xf>
    <xf numFmtId="0" fontId="18" fillId="0" borderId="6" xfId="0" applyFont="1" applyBorder="1" applyAlignment="1">
      <alignment horizontal="left" vertical="center"/>
    </xf>
    <xf numFmtId="0" fontId="18" fillId="7" borderId="16" xfId="0" applyFont="1" applyFill="1" applyBorder="1" applyAlignment="1">
      <alignment horizontal="center" vertical="center"/>
    </xf>
    <xf numFmtId="0" fontId="18" fillId="7" borderId="18" xfId="0" applyFont="1" applyFill="1" applyBorder="1" applyAlignment="1">
      <alignment horizontal="center" vertical="center"/>
    </xf>
    <xf numFmtId="0" fontId="18" fillId="0" borderId="24" xfId="0" applyFont="1" applyBorder="1" applyAlignment="1">
      <alignment horizontal="center" vertical="center"/>
    </xf>
    <xf numFmtId="0" fontId="18" fillId="0" borderId="25" xfId="0" applyFont="1" applyBorder="1" applyAlignment="1">
      <alignment horizontal="center" vertical="center"/>
    </xf>
    <xf numFmtId="0" fontId="18" fillId="0" borderId="26" xfId="0" applyFont="1" applyBorder="1" applyAlignment="1">
      <alignment horizontal="left" vertical="center"/>
    </xf>
    <xf numFmtId="0" fontId="18" fillId="0" borderId="27" xfId="0" applyFont="1" applyBorder="1" applyAlignment="1">
      <alignment horizontal="left"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38" fontId="18" fillId="0" borderId="1" xfId="1" applyFont="1" applyFill="1" applyBorder="1" applyAlignment="1">
      <alignment horizontal="right" vertical="center"/>
    </xf>
    <xf numFmtId="190" fontId="18" fillId="0" borderId="1" xfId="0" applyNumberFormat="1" applyFont="1" applyBorder="1" applyAlignment="1">
      <alignment horizontal="right" vertical="center"/>
    </xf>
    <xf numFmtId="179" fontId="18" fillId="0" borderId="1" xfId="1" applyNumberFormat="1" applyFont="1" applyFill="1" applyBorder="1" applyAlignment="1">
      <alignment horizontal="right" vertical="center"/>
    </xf>
    <xf numFmtId="191" fontId="18" fillId="0" borderId="1" xfId="1" applyNumberFormat="1" applyFont="1" applyFill="1" applyBorder="1" applyAlignment="1">
      <alignment horizontal="right" vertical="center"/>
    </xf>
    <xf numFmtId="0" fontId="16" fillId="0" borderId="2" xfId="0" applyFont="1" applyBorder="1">
      <alignment vertical="center"/>
    </xf>
    <xf numFmtId="0" fontId="16" fillId="0" borderId="5" xfId="0" applyFont="1" applyBorder="1">
      <alignment vertical="center"/>
    </xf>
    <xf numFmtId="181" fontId="0" fillId="0" borderId="1" xfId="1" applyNumberFormat="1" applyFont="1" applyFill="1" applyBorder="1" applyAlignment="1">
      <alignment horizontal="right" vertical="center"/>
    </xf>
    <xf numFmtId="181" fontId="18" fillId="0" borderId="1" xfId="0" applyNumberFormat="1" applyFont="1" applyBorder="1" applyAlignment="1">
      <alignment horizontal="right" vertical="center"/>
    </xf>
    <xf numFmtId="181" fontId="18" fillId="0" borderId="1" xfId="1" applyNumberFormat="1" applyFont="1" applyFill="1" applyBorder="1" applyAlignment="1">
      <alignment horizontal="right" vertical="center"/>
    </xf>
    <xf numFmtId="0" fontId="18" fillId="0" borderId="1" xfId="0" applyFont="1" applyBorder="1" applyAlignment="1">
      <alignment horizontal="left" vertical="center" wrapText="1"/>
    </xf>
    <xf numFmtId="180" fontId="18" fillId="0" borderId="1" xfId="0" applyNumberFormat="1" applyFont="1" applyBorder="1" applyAlignment="1">
      <alignment horizontal="right" vertical="center"/>
    </xf>
    <xf numFmtId="0" fontId="18" fillId="0" borderId="1" xfId="0" applyFont="1" applyBorder="1" applyAlignment="1">
      <alignment horizontal="left" vertical="center" shrinkToFit="1"/>
    </xf>
    <xf numFmtId="0" fontId="18" fillId="2" borderId="1" xfId="0" applyFont="1" applyFill="1" applyBorder="1" applyAlignment="1">
      <alignment horizontal="center" vertical="center" wrapText="1" shrinkToFit="1"/>
    </xf>
    <xf numFmtId="0" fontId="16" fillId="0" borderId="11" xfId="0" applyFont="1" applyBorder="1" applyAlignment="1">
      <alignment horizontal="left" vertical="center"/>
    </xf>
    <xf numFmtId="0" fontId="16" fillId="0" borderId="11" xfId="0" applyFont="1" applyBorder="1">
      <alignment vertical="center"/>
    </xf>
    <xf numFmtId="0" fontId="10" fillId="0" borderId="0" xfId="0" applyFont="1">
      <alignment vertical="center"/>
    </xf>
    <xf numFmtId="0" fontId="16" fillId="0" borderId="11" xfId="0" applyFont="1" applyBorder="1" applyAlignment="1">
      <alignment horizontal="center" vertical="center"/>
    </xf>
    <xf numFmtId="0" fontId="6" fillId="0" borderId="14" xfId="0" applyFont="1" applyBorder="1">
      <alignment vertical="center"/>
    </xf>
    <xf numFmtId="0" fontId="0" fillId="0" borderId="0" xfId="0" applyAlignment="1">
      <alignment horizontal="left" vertical="center"/>
    </xf>
    <xf numFmtId="179" fontId="0" fillId="0" borderId="0" xfId="0" applyNumberFormat="1" applyAlignment="1">
      <alignment horizontal="right" vertical="center"/>
    </xf>
    <xf numFmtId="179" fontId="0" fillId="0" borderId="0" xfId="0" applyNumberFormat="1" applyAlignment="1">
      <alignment horizontal="right" vertical="center" wrapText="1"/>
    </xf>
    <xf numFmtId="181" fontId="16" fillId="0" borderId="11" xfId="0" applyNumberFormat="1" applyFont="1" applyBorder="1" applyAlignment="1">
      <alignment horizontal="right" vertical="center"/>
    </xf>
    <xf numFmtId="189" fontId="0" fillId="0" borderId="1" xfId="0" applyNumberFormat="1" applyBorder="1" applyAlignment="1">
      <alignment horizontal="right" vertical="center" wrapText="1"/>
    </xf>
    <xf numFmtId="0" fontId="16" fillId="0" borderId="33" xfId="4" applyNumberFormat="1" applyFont="1" applyBorder="1" applyAlignment="1">
      <alignment horizontal="right" vertical="center"/>
    </xf>
    <xf numFmtId="0" fontId="18" fillId="0" borderId="33" xfId="4" applyNumberFormat="1" applyFont="1" applyFill="1" applyBorder="1" applyAlignment="1">
      <alignment horizontal="right" vertical="center"/>
    </xf>
    <xf numFmtId="0" fontId="18" fillId="0" borderId="23" xfId="4" applyNumberFormat="1" applyFont="1" applyBorder="1">
      <alignment vertical="center"/>
    </xf>
    <xf numFmtId="0" fontId="18" fillId="0" borderId="23" xfId="4" applyNumberFormat="1" applyFont="1" applyFill="1" applyBorder="1" applyAlignment="1">
      <alignment horizontal="right" vertical="center"/>
    </xf>
    <xf numFmtId="0" fontId="18" fillId="0" borderId="33" xfId="0" applyFont="1" applyBorder="1" applyAlignment="1">
      <alignment horizontal="right" vertical="center"/>
    </xf>
    <xf numFmtId="3" fontId="18" fillId="0" borderId="33" xfId="0" applyNumberFormat="1" applyFont="1" applyBorder="1" applyAlignment="1">
      <alignment horizontal="right" vertical="center"/>
    </xf>
    <xf numFmtId="0" fontId="18" fillId="0" borderId="23" xfId="0" applyFont="1" applyBorder="1">
      <alignment vertical="center"/>
    </xf>
    <xf numFmtId="3" fontId="18" fillId="0" borderId="23" xfId="0" applyNumberFormat="1" applyFont="1" applyBorder="1" applyAlignment="1">
      <alignment horizontal="right" vertical="center"/>
    </xf>
    <xf numFmtId="0" fontId="16" fillId="0" borderId="33" xfId="0" applyFont="1" applyBorder="1" applyAlignment="1">
      <alignment horizontal="left" vertical="center" wrapText="1"/>
    </xf>
    <xf numFmtId="0" fontId="18" fillId="0" borderId="23" xfId="0" applyFont="1" applyBorder="1" applyAlignment="1">
      <alignment horizontal="left" vertical="center" wrapText="1"/>
    </xf>
    <xf numFmtId="0" fontId="18" fillId="0" borderId="33" xfId="0" applyFont="1" applyBorder="1" applyAlignment="1">
      <alignment horizontal="left" vertical="center" wrapText="1"/>
    </xf>
    <xf numFmtId="0" fontId="18" fillId="0" borderId="11" xfId="0" applyFont="1" applyBorder="1">
      <alignment vertical="center"/>
    </xf>
    <xf numFmtId="0" fontId="17" fillId="0" borderId="0" xfId="0" applyFont="1" applyAlignment="1">
      <alignment horizontal="left" vertical="center" wrapText="1"/>
    </xf>
    <xf numFmtId="0" fontId="0" fillId="0" borderId="0" xfId="0" applyAlignment="1">
      <alignment horizontal="left" vertical="center" wrapText="1"/>
    </xf>
    <xf numFmtId="0" fontId="9" fillId="0" borderId="0" xfId="0" applyFont="1" applyAlignment="1">
      <alignment horizontal="center" vertical="center" wrapText="1"/>
    </xf>
    <xf numFmtId="0" fontId="0" fillId="0" borderId="11" xfId="0" applyBorder="1" applyAlignment="1">
      <alignment horizontal="left" vertical="center" wrapText="1"/>
    </xf>
    <xf numFmtId="0" fontId="0" fillId="0" borderId="0" xfId="0" applyAlignment="1">
      <alignment horizontal="right" vertical="center" wrapText="1"/>
    </xf>
    <xf numFmtId="0" fontId="18" fillId="0" borderId="11" xfId="0" applyFont="1" applyBorder="1" applyAlignment="1">
      <alignment horizontal="left" vertical="center" wrapText="1"/>
    </xf>
    <xf numFmtId="0" fontId="16" fillId="0" borderId="11" xfId="0" applyFont="1" applyBorder="1" applyAlignment="1">
      <alignment horizontal="left" vertical="center" wrapText="1"/>
    </xf>
    <xf numFmtId="176" fontId="0" fillId="0" borderId="3" xfId="0" applyNumberFormat="1" applyBorder="1" applyAlignment="1">
      <alignment horizontal="right" vertical="center" wrapText="1"/>
    </xf>
    <xf numFmtId="176" fontId="0" fillId="0" borderId="6" xfId="0" applyNumberFormat="1" applyBorder="1" applyAlignment="1">
      <alignment horizontal="right" vertical="center" wrapText="1"/>
    </xf>
    <xf numFmtId="176" fontId="18" fillId="0" borderId="3" xfId="0" applyNumberFormat="1" applyFont="1" applyBorder="1" applyAlignment="1">
      <alignment horizontal="right" vertical="center" wrapText="1"/>
    </xf>
    <xf numFmtId="176" fontId="18" fillId="0" borderId="6" xfId="0" applyNumberFormat="1" applyFont="1" applyBorder="1" applyAlignment="1">
      <alignment horizontal="right" vertical="center" wrapText="1"/>
    </xf>
    <xf numFmtId="176" fontId="10" fillId="0" borderId="3" xfId="0" applyNumberFormat="1" applyFont="1" applyBorder="1" applyAlignment="1">
      <alignment horizontal="right" vertical="center" wrapText="1"/>
    </xf>
    <xf numFmtId="176" fontId="10" fillId="0" borderId="6" xfId="0" applyNumberFormat="1" applyFont="1" applyBorder="1" applyAlignment="1">
      <alignment horizontal="right" vertical="center" wrapText="1"/>
    </xf>
    <xf numFmtId="0" fontId="4" fillId="0" borderId="0" xfId="0" applyFont="1" applyAlignment="1">
      <alignment horizontal="left" vertical="center" wrapText="1"/>
    </xf>
    <xf numFmtId="0" fontId="6" fillId="2" borderId="1" xfId="0" applyFont="1" applyFill="1" applyBorder="1" applyAlignment="1">
      <alignment vertical="top" wrapText="1"/>
    </xf>
    <xf numFmtId="0" fontId="19" fillId="2" borderId="2"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1"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6" fillId="0" borderId="0" xfId="0" applyFont="1" applyAlignment="1">
      <alignment horizontal="left" vertical="center" wrapText="1"/>
    </xf>
    <xf numFmtId="0" fontId="19" fillId="2" borderId="1" xfId="0" applyFont="1" applyFill="1" applyBorder="1" applyAlignment="1">
      <alignment horizontal="center" vertical="center" wrapText="1"/>
    </xf>
    <xf numFmtId="0" fontId="19" fillId="0" borderId="0" xfId="0" applyFont="1" applyAlignment="1">
      <alignment horizontal="center" vertical="center" wrapText="1"/>
    </xf>
    <xf numFmtId="0" fontId="19" fillId="2" borderId="2" xfId="0" applyFont="1" applyFill="1" applyBorder="1" applyAlignment="1">
      <alignment horizontal="left" vertical="center" wrapText="1"/>
    </xf>
    <xf numFmtId="0" fontId="19" fillId="2" borderId="5" xfId="0" applyFont="1" applyFill="1" applyBorder="1" applyAlignment="1">
      <alignment horizontal="left" vertical="center" wrapText="1"/>
    </xf>
    <xf numFmtId="0" fontId="6" fillId="2" borderId="2" xfId="0" applyFont="1" applyFill="1" applyBorder="1" applyAlignment="1">
      <alignment horizontal="center" vertical="top" wrapText="1"/>
    </xf>
    <xf numFmtId="0" fontId="6" fillId="2" borderId="5" xfId="0" applyFont="1" applyFill="1" applyBorder="1" applyAlignment="1">
      <alignment horizontal="center" vertical="top" wrapText="1"/>
    </xf>
    <xf numFmtId="0" fontId="21" fillId="2" borderId="2" xfId="0" applyFont="1" applyFill="1" applyBorder="1" applyAlignment="1">
      <alignment horizontal="left" vertical="center" wrapText="1"/>
    </xf>
    <xf numFmtId="0" fontId="21" fillId="2" borderId="12" xfId="0" applyFont="1" applyFill="1" applyBorder="1" applyAlignment="1">
      <alignment horizontal="left" vertical="center" wrapText="1"/>
    </xf>
    <xf numFmtId="0" fontId="21" fillId="2" borderId="5" xfId="0" applyFont="1" applyFill="1" applyBorder="1" applyAlignment="1">
      <alignment horizontal="left" vertical="center" wrapText="1"/>
    </xf>
    <xf numFmtId="0" fontId="19" fillId="2" borderId="12" xfId="0" applyFont="1" applyFill="1" applyBorder="1" applyAlignment="1">
      <alignment horizontal="left" vertical="center" wrapText="1"/>
    </xf>
    <xf numFmtId="0" fontId="6" fillId="2" borderId="12" xfId="0" applyFont="1" applyFill="1" applyBorder="1" applyAlignment="1">
      <alignment horizontal="center" vertical="top" wrapText="1"/>
    </xf>
    <xf numFmtId="0" fontId="6" fillId="0" borderId="0" xfId="0" applyFont="1" applyAlignment="1">
      <alignment horizontal="left" vertical="top" wrapText="1"/>
    </xf>
    <xf numFmtId="0" fontId="6" fillId="0" borderId="11" xfId="0" applyFont="1" applyBorder="1" applyAlignment="1">
      <alignment horizontal="left" vertical="center" wrapText="1"/>
    </xf>
    <xf numFmtId="0" fontId="6" fillId="0" borderId="11" xfId="0" applyFont="1" applyBorder="1" applyAlignment="1">
      <alignment horizontal="left" vertical="top" wrapText="1"/>
    </xf>
    <xf numFmtId="0" fontId="16" fillId="0" borderId="0" xfId="0" applyFont="1" applyAlignment="1">
      <alignment horizontal="left" vertical="center" wrapText="1"/>
    </xf>
    <xf numFmtId="0" fontId="0" fillId="0" borderId="1" xfId="0" applyBorder="1" applyAlignment="1">
      <alignment horizontal="left" vertical="center"/>
    </xf>
    <xf numFmtId="0" fontId="42" fillId="9" borderId="2" xfId="0" applyFont="1" applyFill="1" applyBorder="1" applyAlignment="1">
      <alignment horizontal="center" vertical="center"/>
    </xf>
    <xf numFmtId="0" fontId="42" fillId="9" borderId="12" xfId="0" applyFont="1" applyFill="1" applyBorder="1" applyAlignment="1">
      <alignment horizontal="center" vertical="center"/>
    </xf>
    <xf numFmtId="0" fontId="42" fillId="9" borderId="5" xfId="0" applyFont="1" applyFill="1" applyBorder="1" applyAlignment="1">
      <alignment horizontal="center" vertical="center"/>
    </xf>
    <xf numFmtId="0" fontId="0" fillId="0" borderId="3" xfId="0" applyBorder="1" applyAlignment="1">
      <alignment horizontal="left" vertical="center" wrapText="1"/>
    </xf>
    <xf numFmtId="0" fontId="0" fillId="0" borderId="6" xfId="0" applyBorder="1" applyAlignment="1">
      <alignment horizontal="left" vertical="center" wrapText="1"/>
    </xf>
    <xf numFmtId="0" fontId="0" fillId="0" borderId="3" xfId="0" applyBorder="1" applyAlignment="1">
      <alignment horizontal="left" vertical="center"/>
    </xf>
    <xf numFmtId="0" fontId="0" fillId="0" borderId="6" xfId="0" applyBorder="1" applyAlignment="1">
      <alignment horizontal="left" vertical="center"/>
    </xf>
    <xf numFmtId="0" fontId="0" fillId="0" borderId="1" xfId="0" applyBorder="1" applyAlignment="1">
      <alignment horizontal="center" vertical="center"/>
    </xf>
    <xf numFmtId="0" fontId="0" fillId="2" borderId="1" xfId="0" applyFill="1" applyBorder="1" applyAlignment="1">
      <alignment horizontal="center" vertical="center"/>
    </xf>
    <xf numFmtId="0" fontId="16" fillId="0" borderId="1" xfId="0" applyFont="1" applyBorder="1" applyAlignment="1">
      <alignment horizontal="left"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left"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16" fillId="0" borderId="1" xfId="0" applyFont="1" applyBorder="1">
      <alignment vertical="center"/>
    </xf>
    <xf numFmtId="0" fontId="16" fillId="0" borderId="1" xfId="0" applyFont="1" applyBorder="1" applyAlignment="1">
      <alignment vertical="center" wrapText="1"/>
    </xf>
    <xf numFmtId="0" fontId="16" fillId="0" borderId="3" xfId="0" applyFont="1" applyBorder="1" applyAlignment="1">
      <alignment horizontal="left" vertical="center"/>
    </xf>
    <xf numFmtId="0" fontId="16" fillId="0" borderId="7" xfId="0" applyFont="1" applyBorder="1" applyAlignment="1">
      <alignment horizontal="left" vertical="center"/>
    </xf>
    <xf numFmtId="0" fontId="16" fillId="0" borderId="6" xfId="0" applyFont="1" applyBorder="1" applyAlignment="1">
      <alignment horizontal="left" vertical="center"/>
    </xf>
    <xf numFmtId="0" fontId="16" fillId="0" borderId="34" xfId="0" applyFont="1" applyBorder="1" applyAlignment="1">
      <alignment horizontal="left" vertical="center" wrapText="1"/>
    </xf>
    <xf numFmtId="0" fontId="16" fillId="0" borderId="3" xfId="0" applyFont="1" applyBorder="1" applyAlignment="1">
      <alignment horizontal="left" vertical="center" wrapText="1"/>
    </xf>
    <xf numFmtId="0" fontId="16" fillId="0" borderId="6" xfId="0" applyFont="1" applyBorder="1" applyAlignment="1">
      <alignment horizontal="left" vertical="center" wrapText="1"/>
    </xf>
    <xf numFmtId="0" fontId="16" fillId="0" borderId="15" xfId="0" applyFont="1" applyBorder="1" applyAlignment="1">
      <alignment horizontal="left" vertical="center" wrapText="1"/>
    </xf>
    <xf numFmtId="0" fontId="16" fillId="0" borderId="1" xfId="0" applyFont="1" applyBorder="1" applyAlignment="1">
      <alignment horizontal="left" vertical="center" wrapText="1"/>
    </xf>
    <xf numFmtId="0" fontId="18" fillId="2" borderId="2"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5" xfId="0" applyFont="1" applyFill="1" applyBorder="1" applyAlignment="1">
      <alignment horizontal="center" vertical="center"/>
    </xf>
    <xf numFmtId="0" fontId="18" fillId="0" borderId="3" xfId="0" applyFont="1" applyBorder="1" applyAlignment="1">
      <alignment horizontal="center" vertical="center"/>
    </xf>
    <xf numFmtId="0" fontId="18" fillId="0" borderId="6" xfId="0" applyFont="1" applyBorder="1" applyAlignment="1">
      <alignment horizontal="center" vertical="center"/>
    </xf>
    <xf numFmtId="0" fontId="18" fillId="0" borderId="0" xfId="0" applyFont="1" applyAlignment="1">
      <alignment horizontal="left" vertical="center" wrapText="1"/>
    </xf>
    <xf numFmtId="0" fontId="13" fillId="0" borderId="15" xfId="0" applyFont="1" applyBorder="1" applyAlignment="1">
      <alignment horizontal="left" vertical="center" wrapText="1"/>
    </xf>
    <xf numFmtId="0" fontId="18" fillId="0" borderId="3" xfId="0" applyFont="1" applyBorder="1" applyAlignment="1">
      <alignment horizontal="left" vertical="center" wrapText="1"/>
    </xf>
    <xf numFmtId="0" fontId="18" fillId="0" borderId="6" xfId="0" applyFont="1" applyBorder="1" applyAlignment="1">
      <alignment horizontal="left" vertical="center" wrapText="1"/>
    </xf>
    <xf numFmtId="0" fontId="18" fillId="2" borderId="3" xfId="0" applyFont="1" applyFill="1" applyBorder="1" applyAlignment="1">
      <alignment horizontal="center" vertical="center"/>
    </xf>
    <xf numFmtId="186" fontId="18" fillId="0" borderId="28" xfId="0" applyNumberFormat="1" applyFont="1" applyBorder="1" applyAlignment="1">
      <alignment horizontal="right" vertical="center"/>
    </xf>
    <xf numFmtId="186" fontId="18" fillId="0" borderId="29" xfId="0" applyNumberFormat="1" applyFont="1" applyBorder="1" applyAlignment="1">
      <alignment horizontal="right" vertical="center"/>
    </xf>
    <xf numFmtId="186" fontId="18" fillId="0" borderId="30" xfId="0" applyNumberFormat="1" applyFont="1" applyBorder="1" applyAlignment="1">
      <alignment horizontal="right" vertical="center"/>
    </xf>
    <xf numFmtId="0" fontId="18" fillId="0" borderId="1" xfId="0" applyFont="1" applyBorder="1" applyAlignment="1">
      <alignment horizontal="center" vertical="center"/>
    </xf>
    <xf numFmtId="0" fontId="18" fillId="7" borderId="2" xfId="0" applyFont="1" applyFill="1" applyBorder="1" applyAlignment="1">
      <alignment horizontal="center" vertical="center"/>
    </xf>
    <xf numFmtId="0" fontId="18" fillId="7" borderId="5" xfId="0" applyFont="1" applyFill="1" applyBorder="1" applyAlignment="1">
      <alignment horizontal="center" vertical="center"/>
    </xf>
    <xf numFmtId="0" fontId="16" fillId="2" borderId="2"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2" xfId="0" applyFont="1" applyBorder="1">
      <alignment vertical="center"/>
    </xf>
    <xf numFmtId="0" fontId="6" fillId="0" borderId="5" xfId="0" applyFont="1" applyBorder="1">
      <alignment vertical="center"/>
    </xf>
    <xf numFmtId="0" fontId="6" fillId="0" borderId="3" xfId="0" applyFont="1" applyBorder="1" applyAlignment="1">
      <alignment horizontal="left" vertical="center"/>
    </xf>
    <xf numFmtId="0" fontId="6" fillId="0" borderId="7" xfId="0" applyFont="1" applyBorder="1" applyAlignment="1">
      <alignment horizontal="left" vertical="center"/>
    </xf>
    <xf numFmtId="0" fontId="6" fillId="0" borderId="6" xfId="0" applyFont="1" applyBorder="1" applyAlignment="1">
      <alignment horizontal="left" vertical="center"/>
    </xf>
    <xf numFmtId="0" fontId="6" fillId="0" borderId="2" xfId="0" applyFont="1" applyBorder="1" applyAlignment="1">
      <alignment vertical="center" wrapText="1"/>
    </xf>
    <xf numFmtId="0" fontId="6" fillId="0" borderId="5" xfId="0" applyFont="1" applyBorder="1" applyAlignment="1">
      <alignment vertical="center" wrapText="1"/>
    </xf>
    <xf numFmtId="0" fontId="6" fillId="0" borderId="3"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horizontal="left" vertical="center" wrapText="1"/>
    </xf>
    <xf numFmtId="0" fontId="6" fillId="0" borderId="2" xfId="0" applyFont="1" applyBorder="1" applyAlignment="1">
      <alignment horizontal="left" vertical="center" wrapText="1"/>
    </xf>
    <xf numFmtId="0" fontId="6" fillId="0" borderId="5" xfId="0" applyFont="1" applyBorder="1" applyAlignment="1">
      <alignment horizontal="left" vertical="center" wrapText="1"/>
    </xf>
    <xf numFmtId="0" fontId="6" fillId="0" borderId="1" xfId="0" applyFont="1" applyBorder="1">
      <alignment vertical="center"/>
    </xf>
    <xf numFmtId="0" fontId="6" fillId="0" borderId="1" xfId="0" applyFont="1" applyBorder="1" applyAlignment="1">
      <alignment vertical="center" wrapText="1"/>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0" borderId="4" xfId="0" applyFont="1" applyBorder="1" applyAlignment="1">
      <alignment horizontal="left" vertical="center" wrapText="1"/>
    </xf>
    <xf numFmtId="0" fontId="6" fillId="0" borderId="9" xfId="0" applyFont="1" applyBorder="1" applyAlignment="1">
      <alignment horizontal="left" vertical="center" wrapText="1"/>
    </xf>
    <xf numFmtId="0" fontId="6" fillId="0" borderId="15" xfId="0" applyFont="1" applyBorder="1" applyAlignment="1">
      <alignment horizontal="left" vertical="center" wrapText="1"/>
    </xf>
    <xf numFmtId="0" fontId="6" fillId="0" borderId="1" xfId="0" applyFont="1" applyBorder="1" applyAlignment="1">
      <alignment horizontal="center" vertical="center"/>
    </xf>
    <xf numFmtId="0" fontId="6" fillId="0" borderId="11" xfId="0" applyFont="1" applyBorder="1" applyAlignment="1">
      <alignment horizontal="center" vertical="center"/>
    </xf>
    <xf numFmtId="0" fontId="6" fillId="0" borderId="15" xfId="0" applyFont="1" applyBorder="1" applyAlignment="1">
      <alignment horizontal="center" vertical="center"/>
    </xf>
    <xf numFmtId="0" fontId="6" fillId="0" borderId="14" xfId="0" applyFont="1" applyBorder="1" applyAlignment="1">
      <alignment horizontal="left" vertical="center" wrapText="1"/>
    </xf>
    <xf numFmtId="0" fontId="6" fillId="0" borderId="12" xfId="0" applyFont="1" applyBorder="1" applyAlignment="1">
      <alignment horizontal="left" vertical="center" wrapText="1"/>
    </xf>
    <xf numFmtId="0" fontId="6" fillId="0" borderId="1" xfId="0" applyFont="1" applyBorder="1" applyAlignment="1">
      <alignment horizontal="left" vertical="center" wrapText="1"/>
    </xf>
    <xf numFmtId="0" fontId="16" fillId="0" borderId="2" xfId="0" applyFont="1" applyBorder="1" applyAlignment="1">
      <alignment horizontal="left" vertical="center"/>
    </xf>
    <xf numFmtId="0" fontId="16" fillId="0" borderId="12" xfId="0" applyFont="1" applyBorder="1" applyAlignment="1">
      <alignment horizontal="left" vertical="center"/>
    </xf>
    <xf numFmtId="0" fontId="16" fillId="0" borderId="5" xfId="0" applyFont="1" applyBorder="1" applyAlignment="1">
      <alignment horizontal="left" vertical="center"/>
    </xf>
    <xf numFmtId="0" fontId="16" fillId="2" borderId="2"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5" xfId="0" applyFont="1" applyFill="1" applyBorder="1" applyAlignment="1">
      <alignment horizontal="center" vertical="center"/>
    </xf>
    <xf numFmtId="0" fontId="24" fillId="0" borderId="1" xfId="0" applyFont="1" applyBorder="1" applyAlignment="1">
      <alignment horizontal="left" vertical="center"/>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0" borderId="15" xfId="0" applyFont="1" applyBorder="1" applyAlignment="1">
      <alignment horizontal="left" vertical="center" wrapText="1"/>
    </xf>
    <xf numFmtId="0" fontId="6" fillId="2" borderId="4"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9"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0"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6" xfId="0" applyFont="1" applyFill="1" applyBorder="1" applyAlignment="1">
      <alignment horizontal="center" vertical="center"/>
    </xf>
    <xf numFmtId="0" fontId="31" fillId="2" borderId="1"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6" xfId="0" applyFont="1" applyFill="1" applyBorder="1" applyAlignment="1">
      <alignment horizontal="center" vertical="center"/>
    </xf>
    <xf numFmtId="0" fontId="31" fillId="2" borderId="7" xfId="0" applyFont="1" applyFill="1" applyBorder="1" applyAlignment="1">
      <alignment horizontal="center" vertical="center" wrapText="1"/>
    </xf>
    <xf numFmtId="0" fontId="31" fillId="2" borderId="6"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4"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wrapText="1"/>
    </xf>
    <xf numFmtId="0" fontId="6" fillId="0" borderId="0" xfId="0" applyFont="1" applyAlignment="1">
      <alignment horizontal="center" vertical="center" wrapText="1"/>
    </xf>
  </cellXfs>
  <cellStyles count="5">
    <cellStyle name="パーセント" xfId="4" builtinId="5"/>
    <cellStyle name="ハイパーリンク" xfId="3" builtinId="8"/>
    <cellStyle name="桁区切り" xfId="1" builtinId="6"/>
    <cellStyle name="標準" xfId="0" builtinId="0"/>
    <cellStyle name="標準 2" xfId="2" xr:uid="{7CC6F130-59A1-47C8-AABA-D6814F4FCE77}"/>
  </cellStyles>
  <dxfs count="0"/>
  <tableStyles count="0" defaultTableStyle="TableStyleMedium2" defaultPivotStyle="PivotStyleLight16"/>
  <colors>
    <mruColors>
      <color rgb="FFFF99FF"/>
      <color rgb="FFFFDFD4"/>
      <color rgb="FF18B08D"/>
      <color rgb="FFB4E9FB"/>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56"/>
  <sheetViews>
    <sheetView tabSelected="1" view="pageBreakPreview" zoomScaleNormal="100" zoomScaleSheetLayoutView="100" workbookViewId="0">
      <selection sqref="A1:B1"/>
    </sheetView>
  </sheetViews>
  <sheetFormatPr baseColWidth="10" defaultColWidth="8.83203125" defaultRowHeight="15"/>
  <cols>
    <col min="1" max="2" width="64.83203125" style="1" customWidth="1"/>
    <col min="3" max="16384" width="8.83203125" style="1"/>
  </cols>
  <sheetData>
    <row r="1" spans="1:2" ht="30">
      <c r="A1" s="347" t="s">
        <v>21</v>
      </c>
      <c r="B1" s="347"/>
    </row>
    <row r="2" spans="1:2" ht="30">
      <c r="A2" s="242"/>
    </row>
    <row r="3" spans="1:2">
      <c r="A3" s="346" t="s">
        <v>716</v>
      </c>
      <c r="B3" s="346"/>
    </row>
    <row r="5" spans="1:2" ht="160" customHeight="1">
      <c r="A5" s="346" t="s">
        <v>22</v>
      </c>
      <c r="B5" s="346"/>
    </row>
    <row r="7" spans="1:2" ht="21">
      <c r="A7" s="243" t="s">
        <v>23</v>
      </c>
      <c r="B7" s="244" t="s">
        <v>24</v>
      </c>
    </row>
    <row r="8" spans="1:2" ht="32">
      <c r="A8" s="245" t="s">
        <v>25</v>
      </c>
      <c r="B8" s="245" t="s">
        <v>26</v>
      </c>
    </row>
    <row r="9" spans="1:2" ht="16">
      <c r="A9" s="245" t="s">
        <v>27</v>
      </c>
      <c r="B9" s="245" t="s">
        <v>28</v>
      </c>
    </row>
    <row r="10" spans="1:2" ht="16">
      <c r="A10" s="245" t="s">
        <v>29</v>
      </c>
      <c r="B10" s="245" t="s">
        <v>30</v>
      </c>
    </row>
    <row r="11" spans="1:2" ht="16">
      <c r="A11" s="245" t="s">
        <v>31</v>
      </c>
      <c r="B11" s="246" t="s">
        <v>32</v>
      </c>
    </row>
    <row r="12" spans="1:2" ht="16">
      <c r="A12" s="245" t="s">
        <v>33</v>
      </c>
      <c r="B12" s="246" t="s">
        <v>34</v>
      </c>
    </row>
    <row r="13" spans="1:2" ht="16">
      <c r="A13" s="245" t="s">
        <v>35</v>
      </c>
      <c r="B13" s="246" t="s">
        <v>711</v>
      </c>
    </row>
    <row r="14" spans="1:2" ht="16">
      <c r="A14" s="245" t="s">
        <v>36</v>
      </c>
      <c r="B14" s="246" t="s">
        <v>37</v>
      </c>
    </row>
    <row r="15" spans="1:2" ht="16">
      <c r="A15" s="245" t="s">
        <v>120</v>
      </c>
      <c r="B15" s="246" t="s">
        <v>38</v>
      </c>
    </row>
    <row r="16" spans="1:2" ht="16">
      <c r="A16" s="245" t="s">
        <v>39</v>
      </c>
      <c r="B16" s="246" t="s">
        <v>707</v>
      </c>
    </row>
    <row r="17" spans="1:2" ht="16">
      <c r="A17" s="246" t="s">
        <v>40</v>
      </c>
      <c r="B17" s="246" t="s">
        <v>41</v>
      </c>
    </row>
    <row r="18" spans="1:2" ht="16">
      <c r="A18" s="245" t="s">
        <v>121</v>
      </c>
      <c r="B18" s="246" t="s">
        <v>42</v>
      </c>
    </row>
    <row r="19" spans="1:2" ht="16">
      <c r="A19" s="246" t="s">
        <v>122</v>
      </c>
      <c r="B19" s="245" t="s">
        <v>705</v>
      </c>
    </row>
    <row r="20" spans="1:2" ht="16">
      <c r="A20" s="247" t="s">
        <v>43</v>
      </c>
      <c r="B20" s="280" t="s">
        <v>44</v>
      </c>
    </row>
    <row r="21" spans="1:2" ht="16">
      <c r="A21" s="281" t="s">
        <v>45</v>
      </c>
      <c r="B21" s="280" t="s">
        <v>46</v>
      </c>
    </row>
    <row r="22" spans="1:2" ht="16">
      <c r="A22" s="280" t="s">
        <v>47</v>
      </c>
      <c r="B22" s="280" t="s">
        <v>48</v>
      </c>
    </row>
    <row r="23" spans="1:2" ht="16">
      <c r="A23" s="280" t="s">
        <v>49</v>
      </c>
      <c r="B23" s="280" t="s">
        <v>50</v>
      </c>
    </row>
    <row r="24" spans="1:2" ht="16">
      <c r="A24" s="280" t="s">
        <v>51</v>
      </c>
      <c r="B24" s="280" t="s">
        <v>52</v>
      </c>
    </row>
    <row r="25" spans="1:2" ht="16">
      <c r="A25" s="281" t="s">
        <v>53</v>
      </c>
      <c r="B25" s="280" t="s">
        <v>54</v>
      </c>
    </row>
    <row r="26" spans="1:2" ht="16">
      <c r="A26" s="280" t="s">
        <v>55</v>
      </c>
      <c r="B26" s="280" t="s">
        <v>56</v>
      </c>
    </row>
    <row r="27" spans="1:2" ht="16">
      <c r="A27" s="247" t="s">
        <v>57</v>
      </c>
      <c r="B27" s="280" t="s">
        <v>58</v>
      </c>
    </row>
    <row r="28" spans="1:2" ht="32">
      <c r="A28" s="247" t="s">
        <v>211</v>
      </c>
      <c r="B28" s="280" t="s">
        <v>59</v>
      </c>
    </row>
    <row r="29" spans="1:2" ht="16">
      <c r="A29" s="247" t="s">
        <v>60</v>
      </c>
      <c r="B29" s="280" t="s">
        <v>61</v>
      </c>
    </row>
    <row r="30" spans="1:2" ht="16">
      <c r="A30" s="247" t="s">
        <v>62</v>
      </c>
      <c r="B30" s="280" t="s">
        <v>726</v>
      </c>
    </row>
    <row r="31" spans="1:2" ht="32">
      <c r="A31" s="247" t="s">
        <v>63</v>
      </c>
      <c r="B31" s="280" t="s">
        <v>636</v>
      </c>
    </row>
    <row r="32" spans="1:2" ht="16">
      <c r="A32" s="247" t="s">
        <v>64</v>
      </c>
      <c r="B32" s="280" t="s">
        <v>637</v>
      </c>
    </row>
    <row r="33" spans="1:2" ht="32">
      <c r="A33" s="245" t="s">
        <v>65</v>
      </c>
      <c r="B33" s="280" t="s">
        <v>638</v>
      </c>
    </row>
    <row r="34" spans="1:2" ht="16">
      <c r="A34" s="245" t="s">
        <v>66</v>
      </c>
      <c r="B34" s="246" t="s">
        <v>639</v>
      </c>
    </row>
    <row r="35" spans="1:2" ht="16">
      <c r="A35" s="245" t="s">
        <v>67</v>
      </c>
      <c r="B35" s="246" t="s">
        <v>640</v>
      </c>
    </row>
    <row r="36" spans="1:2" ht="32">
      <c r="A36" s="245" t="s">
        <v>68</v>
      </c>
      <c r="B36" s="246" t="s">
        <v>717</v>
      </c>
    </row>
    <row r="37" spans="1:2" ht="16">
      <c r="B37" s="245" t="s">
        <v>641</v>
      </c>
    </row>
    <row r="38" spans="1:2" ht="16">
      <c r="B38" s="246" t="s">
        <v>642</v>
      </c>
    </row>
    <row r="39" spans="1:2" ht="16">
      <c r="B39" s="246" t="s">
        <v>643</v>
      </c>
    </row>
    <row r="41" spans="1:2" ht="21">
      <c r="B41" s="244" t="s">
        <v>69</v>
      </c>
    </row>
    <row r="42" spans="1:2" ht="16">
      <c r="B42" s="245" t="s">
        <v>70</v>
      </c>
    </row>
    <row r="43" spans="1:2" ht="16">
      <c r="B43" s="245" t="s">
        <v>71</v>
      </c>
    </row>
    <row r="44" spans="1:2" ht="16">
      <c r="B44" s="245" t="s">
        <v>72</v>
      </c>
    </row>
    <row r="45" spans="1:2" ht="16">
      <c r="B45" s="245" t="s">
        <v>73</v>
      </c>
    </row>
    <row r="46" spans="1:2" ht="16">
      <c r="B46" s="245" t="s">
        <v>74</v>
      </c>
    </row>
    <row r="47" spans="1:2" ht="32">
      <c r="B47" s="247" t="s">
        <v>75</v>
      </c>
    </row>
    <row r="48" spans="1:2" ht="32">
      <c r="B48" s="246" t="s">
        <v>76</v>
      </c>
    </row>
    <row r="49" spans="2:2">
      <c r="B49" s="184"/>
    </row>
    <row r="50" spans="2:2">
      <c r="B50" s="12"/>
    </row>
    <row r="51" spans="2:2">
      <c r="B51" s="12"/>
    </row>
    <row r="52" spans="2:2">
      <c r="B52" s="12"/>
    </row>
    <row r="53" spans="2:2">
      <c r="B53" s="12"/>
    </row>
    <row r="54" spans="2:2">
      <c r="B54" s="12"/>
    </row>
    <row r="55" spans="2:2">
      <c r="B55" s="12"/>
    </row>
    <row r="56" spans="2:2">
      <c r="B56" s="12"/>
    </row>
  </sheetData>
  <mergeCells count="3">
    <mergeCell ref="A5:B5"/>
    <mergeCell ref="A3:B3"/>
    <mergeCell ref="A1:B1"/>
  </mergeCells>
  <phoneticPr fontId="2"/>
  <hyperlinks>
    <hyperlink ref="A31" location="'E-24'!A1" display="E-24 Usage and reduction volume of plastic in refill and replacement categories" xr:uid="{B0AD0431-533C-8C42-81E4-F65D16430F47}"/>
    <hyperlink ref="A33" location="'E-26'!A1" display="E-26 Waste reused or recycled" xr:uid="{71E7BCE0-AE3A-E445-A80D-19CBEAB7E249}"/>
    <hyperlink ref="A36" location="'E-29'!A1" display="E-29 Environmental accounting: Economic effect associated with environmental conservation activities" xr:uid="{79CFBE72-2548-474D-8D0B-F6F5CC4A5385}"/>
    <hyperlink ref="B11" location="'S-04'!A1" display="S-04 Employment system utilization status (Kao Corporation)" xr:uid="{FBBB6E93-3EC2-1045-8BB5-9D4D02BAA9F1}"/>
    <hyperlink ref="B12" location="'S-05'!A1" display="S-05 花王グループ社員数（正社員）" xr:uid="{51BB9E44-DC7A-A249-80FC-62FBC2ABAABF}"/>
    <hyperlink ref="B13" location="'S-06'!A1" display="S-06 花王（株）の状況（正社員）" xr:uid="{44C52A7D-F3A7-D642-A127-D170554724AE}"/>
    <hyperlink ref="B15" location="'S-08'!A1" display="S-08 花王（株）再雇用者数" xr:uid="{5B178262-0071-4841-AD91-20324A9E9BCD}"/>
    <hyperlink ref="B16" location="'S-09'!A1" display="S-09 花王グループ　障がい者雇用率" xr:uid="{7F39658C-6230-3A40-8240-A243ECC8BE73}"/>
    <hyperlink ref="B17" location="'S-10'!A1" display="S-10 就業制度の利用状況（花王（株））" xr:uid="{4A7A6274-37D3-5B4D-BBCD-99D2EDBBC465}"/>
    <hyperlink ref="B19" location="'S-12'!A1" display="S-12 保安防災" xr:uid="{83F0A436-4972-224D-90EF-E4556A783BB3}"/>
    <hyperlink ref="B20" location="'S-13'!A1" display="S-13 RC事務局監査実績" xr:uid="{168C1F16-F32F-274C-A0A6-C840ADEDD5B6}"/>
    <hyperlink ref="B21" location="'S-14'!A1" display="S-14 直近4年間のリコール状況" xr:uid="{C3716897-5F67-5444-A3DC-902CC5780438}"/>
    <hyperlink ref="B14" location="'S-07'!A1" display="S-07 年齢層別 従業員比率" xr:uid="{8C9EFAAC-0699-E84E-9291-2DDAFDE86016}"/>
    <hyperlink ref="B18" location="'S-11'!A1" display="S-11 年齢層別 採用者比率" xr:uid="{773FE529-36B5-1046-BEEE-FA33635531EB}"/>
    <hyperlink ref="B22" location="'S-15'!A1" display="S-15 花王（株）再雇用者数" xr:uid="{19AA2F09-AEA6-4641-BB43-732DEC01DE7A}"/>
    <hyperlink ref="B23" location="'S-16'!A1" display="S-16 退職の状況" xr:uid="{F52B4996-20AD-284B-BE6C-2D0300D8C668}"/>
    <hyperlink ref="B24" location="'S-17'!A1" display="S-17 男女別 退職者比率" xr:uid="{FBF5185C-58CA-2947-96C5-3CC7C1580630}"/>
    <hyperlink ref="B25" location="'S-18'!A1" display="S-18 年齢層別 退職者比率" xr:uid="{23F4B616-8785-ED40-938C-B89DC8D907C8}"/>
    <hyperlink ref="B26" location="'S-19'!A1" display="S-19 男女別　自己都合退職者比率" xr:uid="{1190F76E-CE44-DE41-86B1-A3C266141012}"/>
    <hyperlink ref="B27" location="'S-20'!A1" display="S-20 年齢層別 自己都合退職者比率" xr:uid="{9ECF070E-13D0-8C44-A8DD-A77D08099AA9}"/>
    <hyperlink ref="B28" location="'S-21'!A1" display="S-21 育児・看護・介護に関する就業制度の利用状況（花王（株））" xr:uid="{9DE36AB9-BA6E-BF47-939E-4A2EB1D93FFD}"/>
    <hyperlink ref="B29" location="'S-22'!A1" display="S-22 女性の状況" xr:uid="{402329F3-3BE7-B246-895F-22158B802F24}"/>
    <hyperlink ref="B31" location="'S-24'!A1" display="S-24 Average age and average length of employment (Kao Corporation)" xr:uid="{11AFA7D4-3CE2-A240-BF63-51CEB1A2623D}"/>
    <hyperlink ref="B32" location="'S-25'!A1" display="S-25 Percentage of employees with disabilities" xr:uid="{0D7AE872-DA24-4845-9C1A-723AA6ED9038}"/>
    <hyperlink ref="B33" location="'S-26'!A1" display="S-26 Gender pay gap (Average annual salary of base salary + other cash incentives)" xr:uid="{72DA8A8C-759A-F142-A10C-5DD0AE04B23E}"/>
    <hyperlink ref="B34" location="'S-27'!A1" display="S-27 Base salary + other cash incentives Average annual salary (yen)" xr:uid="{CA6806A7-AD6D-AE47-950C-E34AF28E6345}"/>
    <hyperlink ref="B35" location="'S-28'!A1" display="S-28 Base salary Average annual salary" xr:uid="{7786FB8B-F79F-5F43-BC46-06CCA62EDC4D}"/>
    <hyperlink ref="A8" location="'E-01'!A1" display="E-01 ”いっしょにeco”マーク表示製品売上比率（国内消費者向け製品）" xr:uid="{587C0B9B-C9B6-5240-9055-0A9C99B8E43E}"/>
    <hyperlink ref="A9" location="'E-02'!A1" display="E-02 CDPによる評価" xr:uid="{799729B6-D678-D441-91AB-30D7BC5F0D54}"/>
    <hyperlink ref="A10" location="'E-03'!A1" display="E-03 花王の製品ライフサイクル各段階で排出されるCO2の割合" xr:uid="{59D34A3B-F648-9B43-97BB-9ABAB88B123F}"/>
    <hyperlink ref="A11" location="'E-04'!A1" display="E-04 エネルギー使用量の推移（全拠点）" xr:uid="{5DC14DCD-31FF-B042-8D0B-EA0D2CB75EE2}"/>
    <hyperlink ref="A12" location="'E-05'!A1" display="E-05 製品ライフサイクル全体のCO2排出量の推移（花王グループ）" xr:uid="{1BBC983E-4D30-6C4E-8128-CCC5A104761B}"/>
    <hyperlink ref="A13" location="'E-06'!A1" display="E-06 温室効果ガス排出量の推移（全拠点）" xr:uid="{9E41CC66-9C65-3F44-892E-AAC164074880}"/>
    <hyperlink ref="A14" location="'E-07'!A1" display="E-07 Scope 1 CO2 emissions" xr:uid="{B239EF7B-8CDD-5444-B2DB-7AC5D7495CAA}"/>
    <hyperlink ref="A15" location="'E-08'!A1" display="E-08 Scope 2 CO2 emissions" xr:uid="{09284E00-3D86-0840-A329-54B62CEC97DC}"/>
    <hyperlink ref="A16" location="'E-09'!A1" display="E-09 Purchased electricity, steam, etc." xr:uid="{EC119E66-CC70-974A-9B9B-89DF8DF7EC7F}"/>
    <hyperlink ref="A17" location="'E-10'!A1" display="E-10 Fuel consumption by fuel type (terajoules)" xr:uid="{C11343A3-5C9D-5040-AE4B-E87BE3F8D08E}"/>
    <hyperlink ref="A18" location="'E-11'!A1" display="E-11 Scope 3 CO2 emissions (Thousand tons-CO2e)" xr:uid="{9A0A8CFC-1403-B343-AB50-D5FB7B0E39F8}"/>
    <hyperlink ref="A19" location="'E-12'!A1" display="E-12 CO2 emission during distribution (Japan)" xr:uid="{BB699560-EAFF-584D-93B3-28E1F7C17780}"/>
    <hyperlink ref="A20" location="'E-13'!A1" display="E-13 Ratio of water consumed at each stage of Kao products lifecycle" xr:uid="{027F91C2-B9B7-5A4B-8514-D7F2D538CB55}"/>
    <hyperlink ref="A21" location="'E-14'!A1" display="E-14 Water consumption across the entire product lifecycle (Kao Group)" xr:uid="{DD640064-2787-944F-AE61-3B42510FD733}"/>
    <hyperlink ref="A22" location="'E-15'!A1" display="E-15 Water consumption (withdrawal) (all sites)" xr:uid="{3BDEDBFD-330F-424F-BCBA-632F330DCA5B}"/>
    <hyperlink ref="A23" location="'E-16'!A1" display="E-16 Water withdrawal amount by source" xr:uid="{604D7F72-7052-DD4D-8701-9DD4A764123F}"/>
    <hyperlink ref="A24" location="'E-17'!A1" display="E-17 Wastewater discharge by destination" xr:uid="{2E722D20-C7A7-FE48-BD50-F9DAAEF44596}"/>
    <hyperlink ref="A25" location="'E-18'!A1" display="E-18 COD pollution load (all production sites)" xr:uid="{049455FB-D842-1E46-8E41-21D38EA01D67}"/>
    <hyperlink ref="A26" location="'E-19'!A1" display="E-19 Compliance status with environmental laws and regulations" xr:uid="{1B677EC3-3C5F-814B-9821-0BFBC267555A}"/>
    <hyperlink ref="A27" location="'E-20'!A1" display="E-20 Total emissions of chemical substances subject to the PRTR system" xr:uid="{FC1CA3CC-DF89-EF43-B2FC-F36798EFAC03}"/>
    <hyperlink ref="A28" location="'E-21'!A1" display="E-21 Emissions of VOCs" xr:uid="{3A6514EE-875F-AA4C-826B-8122968560BE}"/>
    <hyperlink ref="A29" location="'E-22'!A1" display="E-22 NOx emissions" xr:uid="{3724337A-464B-7B46-83A8-4C1B5191107A}"/>
    <hyperlink ref="A30" location="'E-23'!A1" display="E-23 SOx emissions" xr:uid="{745B0216-823D-0A4E-97BA-D722C44770D6}"/>
    <hyperlink ref="A32" location="'E-25'!A1" display="E-25 Amount of generated waste and other unwanted materials (all sites)" xr:uid="{212A1F20-C8BA-084A-BB3B-271C339B6BC7}"/>
    <hyperlink ref="A34" location="'E-27'!A1" display="E-27 Business operations and environmental impact" xr:uid="{32C0A1DA-13C1-EB46-B774-E76A33192D83}"/>
    <hyperlink ref="A35" location="'E-28'!A1" display="E-28 Environmental accounting: Environmental conservation costs" xr:uid="{FBEDE617-62AB-BC4C-8198-7970195E69F5}"/>
    <hyperlink ref="B8" location="'S-01'!A1" display="S-01 Certified palm oil purchases (Kao Group)" xr:uid="{2DAE3BCC-B22E-834E-B97E-ACFE61DAD372}"/>
    <hyperlink ref="B9" location="'S-02'!A1" display="S-02 Results of supplier risk assessments based on Sedex" xr:uid="{9AE4C856-3125-334D-83E8-CBA7F76BD608}"/>
    <hyperlink ref="B10" location="'S-03'!A1" display="S-03 Number of companies that participated in the vendor summits" xr:uid="{4E488059-F222-DD4E-99C1-9538A5DBB695}"/>
    <hyperlink ref="B43" location="'G-02'!A1" display="G-02 係争調査件数" xr:uid="{8D7E5E86-B7EB-EB44-8494-5FF40129497E}"/>
    <hyperlink ref="B42" location="'G-01'!A1" display="G-01 反競争的行為に関する罰金・和解金" xr:uid="{8697E0CF-0844-8343-B635-FD67A627C9F8}"/>
    <hyperlink ref="B44" location="'G-03'!A1" display="G-03 贈収賄違反件数" xr:uid="{367F7726-C197-7445-A2C7-2F00053E3E6C}"/>
    <hyperlink ref="B45" location="'G-04'!A1" display="G-04 懲戒件数の推移" xr:uid="{2B47D8DC-9997-9240-89B6-5F74569ADB0D}"/>
    <hyperlink ref="B46" location="'G-05'!A1" display="G-05 ガバナンス沿革" xr:uid="{2821576F-896F-D747-85B8-4D4D2CB262A0}"/>
    <hyperlink ref="B47" location="'G-06'!A1" display="G-06 各会議体出席メンバー" xr:uid="{47A57DF8-17AC-E84F-B5E5-71D23C6CBB38}"/>
    <hyperlink ref="B48" location="'G-07'!A1" display="G-07 役員報酬／役員ごとの報酬額等の総額等" xr:uid="{25F63665-EAA1-0444-8EFD-691E608660FC}"/>
    <hyperlink ref="B36" location="'S-29'!A1" display="S-29 Process safety and disaster prevention: Targets and performance" xr:uid="{AC2E935A-6DAC-6D44-9F8F-8427D2C43C75}"/>
    <hyperlink ref="B37" location="'S-30'!A1" display="S-30 Process safety and disaster prevention: Targets and performance" xr:uid="{D507C7B5-2F70-D545-BA10-28110E7BC9C6}"/>
    <hyperlink ref="B38" location="'S-31'!A1" display="S-31 Results of RC Secretariat Audit" xr:uid="{42166975-9775-794D-8B58-EB88F27E8DA2}"/>
    <hyperlink ref="B39" location="'S-32'!A1" display="S-32 Product recall over the last four years" xr:uid="{97844CD2-F0C9-9541-B92D-C25E461D0A1C}"/>
    <hyperlink ref="B30" location="'S-23'!A1" display="S-23 Situation of female employees" xr:uid="{BDE15251-A763-144F-9587-311D6B28C6ED}"/>
  </hyperlinks>
  <pageMargins left="0.70866141732283472" right="0.70866141732283472" top="0.74803149606299213" bottom="0.74803149606299213" header="0.31496062992125984" footer="0.31496062992125984"/>
  <pageSetup paperSize="9" scale="63" orientation="portrait" horizontalDpi="300" verticalDpi="300" r:id="rId1"/>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49E50-1A4E-4146-83B1-66B7F8C97639}">
  <sheetPr>
    <tabColor theme="6" tint="-0.499984740745262"/>
    <pageSetUpPr fitToPage="1"/>
  </sheetPr>
  <dimension ref="A1:W11"/>
  <sheetViews>
    <sheetView view="pageBreakPreview" zoomScaleNormal="80" zoomScaleSheetLayoutView="100" workbookViewId="0">
      <selection activeCell="J11" sqref="J11"/>
    </sheetView>
  </sheetViews>
  <sheetFormatPr baseColWidth="10" defaultColWidth="9" defaultRowHeight="15"/>
  <cols>
    <col min="1" max="1" width="31.33203125" style="1" customWidth="1"/>
    <col min="2" max="23" width="10.33203125" style="1" customWidth="1"/>
    <col min="24" max="16384" width="9" style="1"/>
  </cols>
  <sheetData>
    <row r="1" spans="1:23" ht="22">
      <c r="A1" s="248" t="s">
        <v>77</v>
      </c>
    </row>
    <row r="3" spans="1:23">
      <c r="A3" s="43" t="s">
        <v>133</v>
      </c>
    </row>
    <row r="4" spans="1:23">
      <c r="A4" s="47"/>
      <c r="B4" s="249">
        <v>2014</v>
      </c>
      <c r="C4" s="249">
        <v>2015</v>
      </c>
      <c r="D4" s="249">
        <v>2016</v>
      </c>
      <c r="E4" s="249">
        <v>2017</v>
      </c>
      <c r="F4" s="249">
        <v>2018</v>
      </c>
      <c r="G4" s="249">
        <v>2019</v>
      </c>
      <c r="H4" s="249">
        <v>2020</v>
      </c>
      <c r="I4" s="249">
        <v>2021</v>
      </c>
      <c r="J4" s="249">
        <v>2022</v>
      </c>
    </row>
    <row r="5" spans="1:23" ht="16">
      <c r="A5" s="47" t="s">
        <v>134</v>
      </c>
      <c r="B5" s="33">
        <v>6967</v>
      </c>
      <c r="C5" s="33">
        <v>7447</v>
      </c>
      <c r="D5" s="33">
        <v>7272</v>
      </c>
      <c r="E5" s="55">
        <v>7776</v>
      </c>
      <c r="F5" s="55">
        <v>7663</v>
      </c>
      <c r="G5" s="55">
        <v>7923</v>
      </c>
      <c r="H5" s="55">
        <v>7952</v>
      </c>
      <c r="I5" s="146">
        <v>7934</v>
      </c>
      <c r="J5" s="146">
        <v>7634</v>
      </c>
      <c r="N5" s="63"/>
      <c r="O5" s="63"/>
      <c r="P5" s="63"/>
      <c r="Q5" s="64"/>
      <c r="R5" s="64"/>
      <c r="S5" s="64"/>
      <c r="T5" s="63"/>
      <c r="U5" s="63"/>
      <c r="V5" s="63"/>
      <c r="W5" s="63"/>
    </row>
    <row r="6" spans="1:23" ht="16">
      <c r="A6" s="47" t="s">
        <v>135</v>
      </c>
      <c r="B6" s="47">
        <v>0</v>
      </c>
      <c r="C6" s="47">
        <v>0</v>
      </c>
      <c r="D6" s="47">
        <v>0</v>
      </c>
      <c r="E6" s="47">
        <v>0</v>
      </c>
      <c r="F6" s="47">
        <v>0</v>
      </c>
      <c r="G6" s="35">
        <v>0</v>
      </c>
      <c r="H6" s="35">
        <v>0</v>
      </c>
      <c r="I6" s="56">
        <v>0</v>
      </c>
      <c r="J6" s="56">
        <v>0</v>
      </c>
    </row>
    <row r="7" spans="1:23" ht="16">
      <c r="A7" s="47" t="s">
        <v>136</v>
      </c>
      <c r="B7" s="47">
        <v>66</v>
      </c>
      <c r="C7" s="47">
        <v>88</v>
      </c>
      <c r="D7" s="47">
        <v>132</v>
      </c>
      <c r="E7" s="47">
        <v>140</v>
      </c>
      <c r="F7" s="47">
        <v>140</v>
      </c>
      <c r="G7" s="143">
        <v>149</v>
      </c>
      <c r="H7" s="143">
        <v>177</v>
      </c>
      <c r="I7" s="46">
        <v>232</v>
      </c>
      <c r="J7" s="46">
        <v>210</v>
      </c>
      <c r="S7" s="65"/>
    </row>
    <row r="8" spans="1:23" ht="16">
      <c r="A8" s="47" t="s">
        <v>137</v>
      </c>
      <c r="B8" s="47">
        <v>0</v>
      </c>
      <c r="C8" s="47">
        <v>0</v>
      </c>
      <c r="D8" s="47">
        <v>0</v>
      </c>
      <c r="E8" s="47">
        <v>0</v>
      </c>
      <c r="F8" s="47">
        <v>0</v>
      </c>
      <c r="G8" s="35">
        <v>0</v>
      </c>
      <c r="H8" s="35">
        <v>0</v>
      </c>
      <c r="I8" s="46">
        <v>0</v>
      </c>
      <c r="J8" s="46">
        <v>0</v>
      </c>
    </row>
    <row r="9" spans="1:23" ht="21.75" customHeight="1">
      <c r="A9" s="348" t="s">
        <v>138</v>
      </c>
      <c r="B9" s="348"/>
      <c r="C9" s="348"/>
      <c r="D9" s="348"/>
      <c r="E9" s="348"/>
      <c r="F9" s="348"/>
      <c r="G9" s="348"/>
      <c r="H9" s="348"/>
      <c r="I9" s="348"/>
      <c r="J9" s="348"/>
    </row>
    <row r="10" spans="1:23">
      <c r="A10" s="112"/>
      <c r="B10" s="112"/>
      <c r="C10" s="112"/>
      <c r="D10" s="112"/>
      <c r="E10" s="112"/>
      <c r="F10" s="112"/>
      <c r="G10" s="112"/>
      <c r="H10" s="112"/>
      <c r="I10" s="112"/>
      <c r="J10" s="112"/>
      <c r="K10" s="112"/>
      <c r="L10" s="112"/>
      <c r="M10" s="112"/>
      <c r="N10" s="112"/>
      <c r="O10" s="112"/>
      <c r="P10" s="112"/>
      <c r="Q10" s="112"/>
      <c r="R10" s="112"/>
      <c r="S10" s="112"/>
    </row>
    <row r="11" spans="1:23" ht="32">
      <c r="H11" s="165"/>
      <c r="I11" s="165"/>
      <c r="J11" s="256" t="s">
        <v>131</v>
      </c>
    </row>
  </sheetData>
  <mergeCells count="1">
    <mergeCell ref="A9:J9"/>
  </mergeCells>
  <phoneticPr fontId="2"/>
  <hyperlinks>
    <hyperlink ref="J11" location="説明・目次!A1" display="説明・目次!A1" xr:uid="{D3CC7C94-4B5E-C745-B4D8-8B8B236DF709}"/>
  </hyperlinks>
  <pageMargins left="0.70866141732283472" right="0.70866141732283472" top="0.74803149606299213" bottom="0.74803149606299213" header="0.31496062992125984" footer="0.31496062992125984"/>
  <pageSetup paperSize="9" scale="66" fitToHeight="0"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6D457-5D66-4DBD-A3B4-21E7284749BD}">
  <sheetPr>
    <tabColor theme="6" tint="-0.499984740745262"/>
    <pageSetUpPr fitToPage="1"/>
  </sheetPr>
  <dimension ref="A1:W11"/>
  <sheetViews>
    <sheetView view="pageBreakPreview" zoomScaleNormal="80" zoomScaleSheetLayoutView="100" workbookViewId="0">
      <selection activeCell="J11" sqref="J11"/>
    </sheetView>
  </sheetViews>
  <sheetFormatPr baseColWidth="10" defaultColWidth="9" defaultRowHeight="15"/>
  <cols>
    <col min="1" max="1" width="31.33203125" style="1" customWidth="1"/>
    <col min="2" max="23" width="10.33203125" style="1" customWidth="1"/>
    <col min="24" max="16384" width="9" style="1"/>
  </cols>
  <sheetData>
    <row r="1" spans="1:23" ht="22">
      <c r="A1" s="248" t="s">
        <v>77</v>
      </c>
    </row>
    <row r="3" spans="1:23">
      <c r="A3" s="230" t="s">
        <v>139</v>
      </c>
    </row>
    <row r="4" spans="1:23">
      <c r="A4" s="47"/>
      <c r="B4" s="249">
        <v>2014</v>
      </c>
      <c r="C4" s="249">
        <v>2015</v>
      </c>
      <c r="D4" s="249">
        <v>2016</v>
      </c>
      <c r="E4" s="249">
        <v>2017</v>
      </c>
      <c r="F4" s="249">
        <v>2018</v>
      </c>
      <c r="G4" s="249">
        <v>2019</v>
      </c>
      <c r="H4" s="249">
        <v>2020</v>
      </c>
      <c r="I4" s="249">
        <v>2021</v>
      </c>
      <c r="J4" s="249">
        <v>2022</v>
      </c>
    </row>
    <row r="5" spans="1:23" ht="16">
      <c r="A5" s="47" t="s">
        <v>140</v>
      </c>
      <c r="B5" s="33">
        <v>9187</v>
      </c>
      <c r="C5" s="33">
        <v>9204</v>
      </c>
      <c r="D5" s="33">
        <v>8915</v>
      </c>
      <c r="E5" s="33">
        <v>9047</v>
      </c>
      <c r="F5" s="33">
        <v>9123</v>
      </c>
      <c r="G5" s="33">
        <v>8936</v>
      </c>
      <c r="H5" s="33">
        <v>8579</v>
      </c>
      <c r="I5" s="146">
        <v>8723</v>
      </c>
      <c r="J5" s="146">
        <v>8553</v>
      </c>
      <c r="N5" s="63"/>
      <c r="O5" s="63"/>
      <c r="P5" s="63"/>
      <c r="Q5" s="63"/>
      <c r="R5" s="63"/>
      <c r="S5" s="63"/>
      <c r="T5" s="63"/>
      <c r="U5" s="63"/>
      <c r="V5" s="63"/>
      <c r="W5" s="63"/>
    </row>
    <row r="6" spans="1:23" ht="16">
      <c r="A6" s="47" t="s">
        <v>141</v>
      </c>
      <c r="B6" s="33">
        <v>1138</v>
      </c>
      <c r="C6" s="33">
        <v>1282</v>
      </c>
      <c r="D6" s="33">
        <v>1375</v>
      </c>
      <c r="E6" s="33">
        <v>1383</v>
      </c>
      <c r="F6" s="33">
        <v>1331</v>
      </c>
      <c r="G6" s="55">
        <v>1405</v>
      </c>
      <c r="H6" s="55">
        <v>1334</v>
      </c>
      <c r="I6" s="57">
        <v>1095</v>
      </c>
      <c r="J6" s="57">
        <v>1077</v>
      </c>
      <c r="N6" s="63"/>
      <c r="O6" s="63"/>
      <c r="P6" s="63"/>
      <c r="Q6" s="63"/>
      <c r="R6" s="63"/>
      <c r="S6" s="64"/>
      <c r="T6" s="63"/>
      <c r="U6" s="63"/>
      <c r="V6" s="63"/>
      <c r="W6" s="63"/>
    </row>
    <row r="7" spans="1:23" ht="16">
      <c r="A7" s="47" t="s">
        <v>142</v>
      </c>
      <c r="B7" s="33">
        <v>163</v>
      </c>
      <c r="C7" s="33">
        <v>153</v>
      </c>
      <c r="D7" s="33">
        <v>162</v>
      </c>
      <c r="E7" s="33">
        <v>149</v>
      </c>
      <c r="F7" s="33">
        <v>135</v>
      </c>
      <c r="G7" s="55">
        <v>123</v>
      </c>
      <c r="H7" s="55">
        <v>99</v>
      </c>
      <c r="I7" s="146">
        <v>104</v>
      </c>
      <c r="J7" s="146">
        <v>110</v>
      </c>
      <c r="N7" s="63"/>
      <c r="O7" s="63"/>
      <c r="P7" s="63"/>
      <c r="Q7" s="63"/>
      <c r="R7" s="63"/>
      <c r="S7" s="64"/>
      <c r="T7" s="63"/>
      <c r="U7" s="63"/>
      <c r="V7" s="63"/>
      <c r="W7" s="63"/>
    </row>
    <row r="8" spans="1:23" ht="16">
      <c r="A8" s="47" t="s">
        <v>143</v>
      </c>
      <c r="B8" s="33">
        <v>274</v>
      </c>
      <c r="C8" s="33">
        <v>123</v>
      </c>
      <c r="D8" s="33">
        <v>111</v>
      </c>
      <c r="E8" s="33">
        <v>128</v>
      </c>
      <c r="F8" s="33">
        <v>145</v>
      </c>
      <c r="G8" s="33">
        <v>142</v>
      </c>
      <c r="H8" s="33">
        <v>132</v>
      </c>
      <c r="I8" s="146">
        <v>126</v>
      </c>
      <c r="J8" s="146">
        <v>123</v>
      </c>
      <c r="N8" s="63"/>
      <c r="O8" s="63"/>
      <c r="P8" s="63"/>
      <c r="Q8" s="63"/>
      <c r="R8" s="63"/>
      <c r="S8" s="63"/>
      <c r="T8" s="63"/>
      <c r="U8" s="63"/>
      <c r="V8" s="63"/>
      <c r="W8" s="63"/>
    </row>
    <row r="9" spans="1:23" ht="16">
      <c r="A9" s="47" t="s">
        <v>144</v>
      </c>
      <c r="B9" s="33">
        <v>633</v>
      </c>
      <c r="C9" s="33">
        <v>555</v>
      </c>
      <c r="D9" s="33">
        <v>517</v>
      </c>
      <c r="E9" s="33">
        <v>486</v>
      </c>
      <c r="F9" s="33">
        <v>553</v>
      </c>
      <c r="G9" s="33">
        <v>493</v>
      </c>
      <c r="H9" s="33">
        <v>347</v>
      </c>
      <c r="I9" s="146">
        <v>304</v>
      </c>
      <c r="J9" s="146">
        <v>346</v>
      </c>
      <c r="N9" s="63"/>
      <c r="O9" s="63"/>
      <c r="P9" s="63"/>
      <c r="Q9" s="63"/>
      <c r="R9" s="63"/>
      <c r="S9" s="63"/>
      <c r="T9" s="63"/>
      <c r="U9" s="63"/>
      <c r="V9" s="63"/>
      <c r="W9" s="63"/>
    </row>
    <row r="11" spans="1:23" ht="32">
      <c r="H11" s="165"/>
      <c r="I11" s="165"/>
      <c r="J11" s="256" t="s">
        <v>131</v>
      </c>
    </row>
  </sheetData>
  <phoneticPr fontId="2"/>
  <hyperlinks>
    <hyperlink ref="J11" location="説明・目次!A1" display="説明・目次!A1" xr:uid="{57341B04-A639-F84A-A7BC-445413BBA228}"/>
  </hyperlinks>
  <pageMargins left="0.70866141732283472" right="0.70866141732283472" top="0.74803149606299213" bottom="0.74803149606299213" header="0.31496062992125984" footer="0.31496062992125984"/>
  <pageSetup paperSize="9" scale="66" fitToHeight="0"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F93E5-8411-437F-AE61-ABC5A21D3535}">
  <sheetPr>
    <tabColor theme="6" tint="-0.499984740745262"/>
    <pageSetUpPr fitToPage="1"/>
  </sheetPr>
  <dimension ref="A1:W26"/>
  <sheetViews>
    <sheetView view="pageBreakPreview" zoomScaleNormal="80" zoomScaleSheetLayoutView="100" workbookViewId="0">
      <selection activeCell="J23" sqref="J23"/>
    </sheetView>
  </sheetViews>
  <sheetFormatPr baseColWidth="10" defaultColWidth="9" defaultRowHeight="15"/>
  <cols>
    <col min="1" max="1" width="31.33203125" style="1" customWidth="1"/>
    <col min="2" max="23" width="10.33203125" style="1" customWidth="1"/>
    <col min="24" max="16384" width="9" style="1"/>
  </cols>
  <sheetData>
    <row r="1" spans="1:23" ht="22">
      <c r="A1" s="248" t="s">
        <v>77</v>
      </c>
    </row>
    <row r="3" spans="1:23">
      <c r="A3" s="231" t="s">
        <v>145</v>
      </c>
    </row>
    <row r="4" spans="1:23">
      <c r="A4" s="47"/>
      <c r="B4" s="249">
        <v>2014</v>
      </c>
      <c r="C4" s="249">
        <v>2015</v>
      </c>
      <c r="D4" s="249">
        <v>2016</v>
      </c>
      <c r="E4" s="249">
        <v>2017</v>
      </c>
      <c r="F4" s="249">
        <v>2018</v>
      </c>
      <c r="G4" s="249">
        <v>2019</v>
      </c>
      <c r="H4" s="249">
        <v>2020</v>
      </c>
      <c r="I4" s="249">
        <v>2021</v>
      </c>
      <c r="J4" s="249">
        <v>2022</v>
      </c>
    </row>
    <row r="5" spans="1:23" ht="16">
      <c r="A5" s="47" t="s">
        <v>146</v>
      </c>
      <c r="B5" s="33">
        <v>1949</v>
      </c>
      <c r="C5" s="33">
        <v>2037</v>
      </c>
      <c r="D5" s="33">
        <v>4134</v>
      </c>
      <c r="E5" s="33">
        <v>4496</v>
      </c>
      <c r="F5" s="33">
        <v>4430</v>
      </c>
      <c r="G5" s="33">
        <v>4295</v>
      </c>
      <c r="H5" s="33">
        <v>4206</v>
      </c>
      <c r="I5" s="33">
        <v>4228</v>
      </c>
      <c r="J5" s="33">
        <v>4109</v>
      </c>
      <c r="N5" s="63"/>
      <c r="O5" s="63"/>
      <c r="P5" s="63"/>
      <c r="Q5" s="63"/>
      <c r="R5" s="63"/>
      <c r="S5" s="63"/>
      <c r="T5" s="63"/>
      <c r="U5" s="63"/>
      <c r="V5" s="63"/>
      <c r="W5" s="63"/>
    </row>
    <row r="6" spans="1:23" ht="16">
      <c r="A6" s="47" t="s">
        <v>147</v>
      </c>
      <c r="B6" s="33">
        <v>206</v>
      </c>
      <c r="C6" s="33">
        <v>252</v>
      </c>
      <c r="D6" s="33">
        <v>262</v>
      </c>
      <c r="E6" s="33">
        <v>239</v>
      </c>
      <c r="F6" s="33">
        <v>269</v>
      </c>
      <c r="G6" s="33">
        <v>342</v>
      </c>
      <c r="H6" s="33">
        <v>259</v>
      </c>
      <c r="I6" s="33">
        <v>264</v>
      </c>
      <c r="J6" s="33">
        <v>284.85199999999998</v>
      </c>
      <c r="N6" s="63"/>
      <c r="O6" s="63"/>
      <c r="P6" s="63"/>
      <c r="Q6" s="63"/>
      <c r="R6" s="63"/>
      <c r="S6" s="63"/>
      <c r="T6" s="63"/>
      <c r="U6" s="63"/>
      <c r="V6" s="63"/>
      <c r="W6" s="63"/>
    </row>
    <row r="7" spans="1:23" ht="32">
      <c r="A7" s="47" t="s">
        <v>148</v>
      </c>
      <c r="B7" s="33">
        <v>25</v>
      </c>
      <c r="C7" s="33">
        <v>27</v>
      </c>
      <c r="D7" s="33">
        <v>22</v>
      </c>
      <c r="E7" s="33">
        <v>29</v>
      </c>
      <c r="F7" s="33">
        <v>27</v>
      </c>
      <c r="G7" s="33">
        <v>30</v>
      </c>
      <c r="H7" s="33">
        <v>59</v>
      </c>
      <c r="I7" s="33">
        <v>60</v>
      </c>
      <c r="J7" s="33">
        <v>58.203000000000003</v>
      </c>
      <c r="N7" s="63"/>
      <c r="O7" s="63"/>
      <c r="P7" s="63"/>
      <c r="Q7" s="63"/>
      <c r="R7" s="63"/>
      <c r="S7" s="63"/>
      <c r="T7" s="63"/>
      <c r="U7" s="63"/>
      <c r="V7" s="63"/>
      <c r="W7" s="63"/>
    </row>
    <row r="8" spans="1:23" ht="32">
      <c r="A8" s="47" t="s">
        <v>149</v>
      </c>
      <c r="B8" s="33">
        <v>92</v>
      </c>
      <c r="C8" s="33">
        <v>95</v>
      </c>
      <c r="D8" s="33">
        <v>242</v>
      </c>
      <c r="E8" s="33">
        <v>253</v>
      </c>
      <c r="F8" s="33">
        <v>253</v>
      </c>
      <c r="G8" s="33">
        <v>254</v>
      </c>
      <c r="H8" s="33">
        <v>249</v>
      </c>
      <c r="I8" s="33">
        <v>245</v>
      </c>
      <c r="J8" s="33">
        <v>241.268</v>
      </c>
      <c r="N8" s="63"/>
      <c r="O8" s="63"/>
      <c r="P8" s="63"/>
      <c r="Q8" s="63"/>
      <c r="R8" s="63"/>
      <c r="S8" s="63"/>
      <c r="T8" s="63"/>
      <c r="U8" s="63"/>
      <c r="V8" s="63"/>
      <c r="W8" s="63"/>
    </row>
    <row r="9" spans="1:23" ht="16">
      <c r="A9" s="47" t="s">
        <v>150</v>
      </c>
      <c r="B9" s="33">
        <v>22</v>
      </c>
      <c r="C9" s="33">
        <v>24</v>
      </c>
      <c r="D9" s="33">
        <v>47</v>
      </c>
      <c r="E9" s="33">
        <v>58</v>
      </c>
      <c r="F9" s="33">
        <v>60</v>
      </c>
      <c r="G9" s="33">
        <v>56</v>
      </c>
      <c r="H9" s="33">
        <v>65</v>
      </c>
      <c r="I9" s="33">
        <v>68</v>
      </c>
      <c r="J9" s="33">
        <v>65.742000000000004</v>
      </c>
      <c r="N9" s="63"/>
      <c r="O9" s="63"/>
      <c r="P9" s="63"/>
      <c r="Q9" s="63"/>
      <c r="R9" s="63"/>
      <c r="S9" s="63"/>
      <c r="T9" s="63"/>
      <c r="U9" s="63"/>
      <c r="V9" s="63"/>
      <c r="W9" s="63"/>
    </row>
    <row r="10" spans="1:23" ht="16">
      <c r="A10" s="47" t="s">
        <v>151</v>
      </c>
      <c r="B10" s="33">
        <v>4</v>
      </c>
      <c r="C10" s="33">
        <v>4</v>
      </c>
      <c r="D10" s="33">
        <v>4</v>
      </c>
      <c r="E10" s="33">
        <v>4</v>
      </c>
      <c r="F10" s="33">
        <v>4</v>
      </c>
      <c r="G10" s="33">
        <v>4</v>
      </c>
      <c r="H10" s="33">
        <v>4</v>
      </c>
      <c r="I10" s="33">
        <v>4</v>
      </c>
      <c r="J10" s="33">
        <v>4.617</v>
      </c>
      <c r="N10" s="63"/>
      <c r="O10" s="63"/>
      <c r="P10" s="63"/>
      <c r="Q10" s="63"/>
      <c r="R10" s="63"/>
      <c r="S10" s="63"/>
      <c r="T10" s="63"/>
      <c r="U10" s="63"/>
      <c r="V10" s="63"/>
      <c r="W10" s="63"/>
    </row>
    <row r="11" spans="1:23" ht="16">
      <c r="A11" s="47" t="s">
        <v>152</v>
      </c>
      <c r="B11" s="33">
        <v>13</v>
      </c>
      <c r="C11" s="33">
        <v>13</v>
      </c>
      <c r="D11" s="33">
        <v>18</v>
      </c>
      <c r="E11" s="33">
        <v>18</v>
      </c>
      <c r="F11" s="33">
        <v>21</v>
      </c>
      <c r="G11" s="33">
        <v>17</v>
      </c>
      <c r="H11" s="33">
        <v>18</v>
      </c>
      <c r="I11" s="33">
        <v>18</v>
      </c>
      <c r="J11" s="33">
        <v>18.384</v>
      </c>
      <c r="N11" s="63"/>
      <c r="O11" s="63"/>
      <c r="P11" s="63"/>
      <c r="Q11" s="63"/>
      <c r="R11" s="63"/>
      <c r="S11" s="63"/>
      <c r="T11" s="63"/>
      <c r="U11" s="63"/>
      <c r="V11" s="63"/>
      <c r="W11" s="63"/>
    </row>
    <row r="12" spans="1:23" ht="16">
      <c r="A12" s="47" t="s">
        <v>153</v>
      </c>
      <c r="B12" s="33">
        <v>0</v>
      </c>
      <c r="C12" s="33">
        <v>0</v>
      </c>
      <c r="D12" s="33">
        <v>0</v>
      </c>
      <c r="E12" s="33">
        <v>0</v>
      </c>
      <c r="F12" s="33">
        <v>0</v>
      </c>
      <c r="G12" s="33">
        <v>0</v>
      </c>
      <c r="H12" s="33">
        <v>0</v>
      </c>
      <c r="I12" s="33">
        <v>0</v>
      </c>
      <c r="J12" s="33">
        <v>0</v>
      </c>
      <c r="N12" s="63"/>
      <c r="O12" s="63"/>
      <c r="P12" s="63"/>
      <c r="Q12" s="63"/>
      <c r="R12" s="63"/>
      <c r="S12" s="63"/>
      <c r="T12" s="63"/>
      <c r="U12" s="63"/>
      <c r="V12" s="63"/>
      <c r="W12" s="63"/>
    </row>
    <row r="13" spans="1:23" ht="32">
      <c r="A13" s="47" t="s">
        <v>154</v>
      </c>
      <c r="B13" s="33">
        <v>54</v>
      </c>
      <c r="C13" s="33">
        <v>59</v>
      </c>
      <c r="D13" s="33">
        <v>94</v>
      </c>
      <c r="E13" s="33">
        <v>97</v>
      </c>
      <c r="F13" s="33">
        <v>106</v>
      </c>
      <c r="G13" s="33">
        <v>107</v>
      </c>
      <c r="H13" s="33">
        <v>111</v>
      </c>
      <c r="I13" s="33">
        <v>108</v>
      </c>
      <c r="J13" s="33">
        <v>109.143</v>
      </c>
      <c r="N13" s="63"/>
      <c r="O13" s="63"/>
      <c r="P13" s="63"/>
      <c r="Q13" s="63"/>
      <c r="R13" s="63"/>
      <c r="S13" s="63"/>
      <c r="T13" s="63"/>
      <c r="U13" s="63"/>
      <c r="V13" s="63"/>
      <c r="W13" s="63"/>
    </row>
    <row r="14" spans="1:23" ht="16">
      <c r="A14" s="47" t="s">
        <v>155</v>
      </c>
      <c r="B14" s="33">
        <v>123</v>
      </c>
      <c r="C14" s="33">
        <v>100</v>
      </c>
      <c r="D14" s="33">
        <v>113</v>
      </c>
      <c r="E14" s="33">
        <v>119</v>
      </c>
      <c r="F14" s="33">
        <v>119</v>
      </c>
      <c r="G14" s="33">
        <v>111</v>
      </c>
      <c r="H14" s="33">
        <v>116</v>
      </c>
      <c r="I14" s="33">
        <v>131</v>
      </c>
      <c r="J14" s="33">
        <v>131.42400000000001</v>
      </c>
      <c r="N14" s="63"/>
      <c r="O14" s="63"/>
      <c r="P14" s="63"/>
      <c r="Q14" s="63"/>
      <c r="R14" s="63"/>
      <c r="S14" s="63"/>
      <c r="T14" s="63"/>
      <c r="U14" s="63"/>
      <c r="V14" s="63"/>
      <c r="W14" s="63"/>
    </row>
    <row r="15" spans="1:23" ht="16">
      <c r="A15" s="47" t="s">
        <v>156</v>
      </c>
      <c r="B15" s="33">
        <v>3767</v>
      </c>
      <c r="C15" s="33">
        <v>3715</v>
      </c>
      <c r="D15" s="33">
        <v>4965</v>
      </c>
      <c r="E15" s="33">
        <v>4687</v>
      </c>
      <c r="F15" s="33">
        <v>4570</v>
      </c>
      <c r="G15" s="33">
        <v>4510</v>
      </c>
      <c r="H15" s="33">
        <v>4653</v>
      </c>
      <c r="I15" s="33">
        <v>4647</v>
      </c>
      <c r="J15" s="33">
        <v>4680</v>
      </c>
      <c r="N15" s="63"/>
      <c r="O15" s="63"/>
      <c r="P15" s="63"/>
      <c r="Q15" s="63"/>
      <c r="R15" s="63"/>
      <c r="S15" s="63"/>
      <c r="T15" s="63"/>
      <c r="U15" s="63"/>
      <c r="V15" s="63"/>
      <c r="W15" s="63"/>
    </row>
    <row r="16" spans="1:23" ht="32">
      <c r="A16" s="47" t="s">
        <v>157</v>
      </c>
      <c r="B16" s="33">
        <v>1071</v>
      </c>
      <c r="C16" s="33">
        <v>1106</v>
      </c>
      <c r="D16" s="33">
        <v>1317</v>
      </c>
      <c r="E16" s="33">
        <v>1415</v>
      </c>
      <c r="F16" s="33">
        <v>1452</v>
      </c>
      <c r="G16" s="33">
        <v>1432</v>
      </c>
      <c r="H16" s="33">
        <v>1438</v>
      </c>
      <c r="I16" s="33">
        <v>1432</v>
      </c>
      <c r="J16" s="33">
        <v>1417</v>
      </c>
      <c r="N16" s="63"/>
      <c r="O16" s="63"/>
      <c r="P16" s="63"/>
      <c r="Q16" s="63"/>
      <c r="R16" s="63"/>
      <c r="S16" s="63"/>
      <c r="T16" s="63"/>
      <c r="U16" s="63"/>
      <c r="V16" s="63"/>
      <c r="W16" s="63"/>
    </row>
    <row r="17" spans="1:23" ht="16">
      <c r="A17" s="47" t="s">
        <v>158</v>
      </c>
      <c r="B17" s="33">
        <v>0</v>
      </c>
      <c r="C17" s="33">
        <v>0</v>
      </c>
      <c r="D17" s="33">
        <v>0</v>
      </c>
      <c r="E17" s="33">
        <v>0</v>
      </c>
      <c r="F17" s="33">
        <v>0</v>
      </c>
      <c r="G17" s="33">
        <v>0</v>
      </c>
      <c r="H17" s="33">
        <v>0</v>
      </c>
      <c r="I17" s="33">
        <v>0</v>
      </c>
      <c r="J17" s="33">
        <v>0</v>
      </c>
      <c r="N17" s="63"/>
      <c r="O17" s="63"/>
      <c r="P17" s="63"/>
      <c r="Q17" s="63"/>
      <c r="R17" s="63"/>
      <c r="S17" s="63"/>
      <c r="T17" s="63"/>
      <c r="U17" s="63"/>
      <c r="V17" s="63"/>
      <c r="W17" s="63"/>
    </row>
    <row r="18" spans="1:23" ht="16">
      <c r="A18" s="47" t="s">
        <v>159</v>
      </c>
      <c r="B18" s="33">
        <v>0</v>
      </c>
      <c r="C18" s="33">
        <v>0</v>
      </c>
      <c r="D18" s="33">
        <v>0</v>
      </c>
      <c r="E18" s="33">
        <v>0</v>
      </c>
      <c r="F18" s="33">
        <v>0</v>
      </c>
      <c r="G18" s="33">
        <v>0</v>
      </c>
      <c r="H18" s="33">
        <v>0</v>
      </c>
      <c r="I18" s="33">
        <v>0</v>
      </c>
      <c r="J18" s="33">
        <v>0</v>
      </c>
      <c r="N18" s="63"/>
      <c r="O18" s="63"/>
      <c r="P18" s="63"/>
      <c r="Q18" s="63"/>
      <c r="R18" s="63"/>
      <c r="S18" s="63"/>
      <c r="T18" s="63"/>
      <c r="U18" s="63"/>
      <c r="V18" s="63"/>
      <c r="W18" s="63"/>
    </row>
    <row r="19" spans="1:23" ht="16">
      <c r="A19" s="47" t="s">
        <v>160</v>
      </c>
      <c r="B19" s="33">
        <v>8</v>
      </c>
      <c r="C19" s="33">
        <v>8</v>
      </c>
      <c r="D19" s="33">
        <v>7</v>
      </c>
      <c r="E19" s="33">
        <v>8</v>
      </c>
      <c r="F19" s="33">
        <v>8</v>
      </c>
      <c r="G19" s="33">
        <v>7</v>
      </c>
      <c r="H19" s="33">
        <v>6</v>
      </c>
      <c r="I19" s="33">
        <v>5</v>
      </c>
      <c r="J19" s="33">
        <v>5.125</v>
      </c>
      <c r="N19" s="63"/>
      <c r="O19" s="63"/>
      <c r="P19" s="63"/>
      <c r="Q19" s="63"/>
      <c r="R19" s="63"/>
      <c r="S19" s="63"/>
      <c r="T19" s="63"/>
      <c r="U19" s="63"/>
      <c r="V19" s="63"/>
      <c r="W19" s="63"/>
    </row>
    <row r="20" spans="1:23" ht="16">
      <c r="A20" s="47" t="s">
        <v>118</v>
      </c>
      <c r="B20" s="33">
        <v>7345</v>
      </c>
      <c r="C20" s="33">
        <v>7450</v>
      </c>
      <c r="D20" s="33">
        <v>11225</v>
      </c>
      <c r="E20" s="33">
        <v>11423</v>
      </c>
      <c r="F20" s="33">
        <v>11319</v>
      </c>
      <c r="G20" s="33">
        <v>11165</v>
      </c>
      <c r="H20" s="33">
        <v>11184</v>
      </c>
      <c r="I20" s="33">
        <f>SUM(I5:I19)</f>
        <v>11210</v>
      </c>
      <c r="J20" s="33">
        <v>11124.758000000002</v>
      </c>
      <c r="N20" s="63"/>
      <c r="O20" s="63"/>
      <c r="P20" s="63"/>
      <c r="Q20" s="63"/>
      <c r="R20" s="63"/>
      <c r="S20" s="63"/>
      <c r="T20" s="63"/>
      <c r="U20" s="63"/>
      <c r="V20" s="63"/>
      <c r="W20" s="63"/>
    </row>
    <row r="21" spans="1:23" ht="32" customHeight="1">
      <c r="A21" s="348" t="s">
        <v>161</v>
      </c>
      <c r="B21" s="348"/>
      <c r="C21" s="348"/>
      <c r="D21" s="348"/>
      <c r="E21" s="348"/>
      <c r="F21" s="348"/>
      <c r="G21" s="348"/>
      <c r="H21" s="348"/>
      <c r="I21" s="348"/>
      <c r="J21" s="348"/>
    </row>
    <row r="22" spans="1:23">
      <c r="A22" s="112"/>
      <c r="B22" s="112"/>
      <c r="C22" s="112"/>
      <c r="D22" s="112"/>
      <c r="E22" s="112"/>
      <c r="F22" s="112"/>
      <c r="G22" s="112"/>
      <c r="H22" s="112"/>
      <c r="I22" s="112"/>
      <c r="J22" s="112"/>
    </row>
    <row r="23" spans="1:23" ht="32">
      <c r="H23" s="165"/>
      <c r="I23" s="165"/>
      <c r="J23" s="256" t="s">
        <v>131</v>
      </c>
    </row>
    <row r="26" spans="1:23">
      <c r="H26" s="63"/>
      <c r="I26" s="63"/>
    </row>
  </sheetData>
  <mergeCells count="1">
    <mergeCell ref="A21:J21"/>
  </mergeCells>
  <phoneticPr fontId="2"/>
  <hyperlinks>
    <hyperlink ref="J23" location="説明・目次!A1" display="説明・目次!A1" xr:uid="{05DBB546-680E-7A4D-A01B-E1D6F5A4F36A}"/>
  </hyperlinks>
  <pageMargins left="0.70866141732283472" right="0.70866141732283472" top="0.74803149606299213" bottom="0.74803149606299213" header="0.31496062992125984" footer="0.31496062992125984"/>
  <pageSetup paperSize="9" scale="66" fitToHeight="0" orientation="portrait" horizontalDpi="300" verticalDpi="300" r:id="rId1"/>
  <ignoredErrors>
    <ignoredError sqref="I20"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1F86D-E827-4C67-9683-71CDDE320323}">
  <sheetPr>
    <tabColor theme="6" tint="-0.499984740745262"/>
    <pageSetUpPr fitToPage="1"/>
  </sheetPr>
  <dimension ref="A1:T10"/>
  <sheetViews>
    <sheetView view="pageBreakPreview" zoomScaleNormal="80" zoomScaleSheetLayoutView="100" workbookViewId="0">
      <selection activeCell="N10" sqref="N10"/>
    </sheetView>
  </sheetViews>
  <sheetFormatPr baseColWidth="10" defaultColWidth="9" defaultRowHeight="15"/>
  <cols>
    <col min="1" max="1" width="31.33203125" style="1" customWidth="1"/>
    <col min="2" max="23" width="10.33203125" style="1" customWidth="1"/>
    <col min="24" max="16384" width="9" style="1"/>
  </cols>
  <sheetData>
    <row r="1" spans="1:20" ht="22">
      <c r="A1" s="248" t="s">
        <v>77</v>
      </c>
    </row>
    <row r="3" spans="1:20">
      <c r="A3" s="230" t="s">
        <v>162</v>
      </c>
    </row>
    <row r="4" spans="1:20" ht="17">
      <c r="A4" s="47"/>
      <c r="B4" s="249">
        <v>2005</v>
      </c>
      <c r="C4" s="249" t="s">
        <v>78</v>
      </c>
      <c r="D4" s="249" t="s">
        <v>79</v>
      </c>
      <c r="E4" s="249">
        <v>2013</v>
      </c>
      <c r="F4" s="249">
        <v>2014</v>
      </c>
      <c r="G4" s="249">
        <v>2015</v>
      </c>
      <c r="H4" s="249">
        <v>2016</v>
      </c>
      <c r="I4" s="249">
        <v>2017</v>
      </c>
      <c r="J4" s="249">
        <v>2018</v>
      </c>
      <c r="K4" s="249">
        <v>2019</v>
      </c>
      <c r="L4" s="249">
        <v>2020</v>
      </c>
      <c r="M4" s="249">
        <v>2021</v>
      </c>
      <c r="N4" s="249">
        <v>2022</v>
      </c>
    </row>
    <row r="5" spans="1:20" ht="16">
      <c r="A5" s="47" t="s">
        <v>163</v>
      </c>
      <c r="B5" s="47">
        <v>99</v>
      </c>
      <c r="C5" s="35">
        <v>88</v>
      </c>
      <c r="D5" s="35">
        <v>88</v>
      </c>
      <c r="E5" s="47">
        <v>89</v>
      </c>
      <c r="F5" s="5">
        <v>92</v>
      </c>
      <c r="G5" s="5">
        <v>95</v>
      </c>
      <c r="H5" s="5">
        <v>96</v>
      </c>
      <c r="I5" s="5">
        <v>98</v>
      </c>
      <c r="J5" s="146">
        <v>97</v>
      </c>
      <c r="K5" s="47">
        <v>101</v>
      </c>
      <c r="L5" s="47">
        <v>101</v>
      </c>
      <c r="M5" s="182">
        <v>99.650801726876196</v>
      </c>
      <c r="N5" s="182">
        <v>102.48099999999999</v>
      </c>
      <c r="Q5" s="75"/>
    </row>
    <row r="6" spans="1:20" ht="32">
      <c r="A6" s="47" t="s">
        <v>104</v>
      </c>
      <c r="B6" s="47">
        <v>0</v>
      </c>
      <c r="C6" s="35">
        <v>-35</v>
      </c>
      <c r="D6" s="35">
        <v>-35</v>
      </c>
      <c r="E6" s="47">
        <v>-35</v>
      </c>
      <c r="F6" s="47">
        <v>-34</v>
      </c>
      <c r="G6" s="47">
        <v>-33</v>
      </c>
      <c r="H6" s="47">
        <v>-33</v>
      </c>
      <c r="I6" s="47">
        <v>-32</v>
      </c>
      <c r="J6" s="47">
        <v>-32</v>
      </c>
      <c r="K6" s="47">
        <v>-30</v>
      </c>
      <c r="L6" s="46">
        <v>-22.0667205781495</v>
      </c>
      <c r="M6" s="46">
        <v>-29.137109346655237</v>
      </c>
      <c r="N6" s="46">
        <v>-29.137109346655237</v>
      </c>
    </row>
    <row r="7" spans="1:20" ht="32">
      <c r="A7" s="47" t="s">
        <v>110</v>
      </c>
      <c r="B7" s="35" t="s">
        <v>12</v>
      </c>
      <c r="C7" s="47" t="s">
        <v>12</v>
      </c>
      <c r="D7" s="47" t="s">
        <v>12</v>
      </c>
      <c r="E7" s="47" t="s">
        <v>12</v>
      </c>
      <c r="F7" s="47" t="s">
        <v>12</v>
      </c>
      <c r="G7" s="47" t="s">
        <v>12</v>
      </c>
      <c r="H7" s="47" t="s">
        <v>12</v>
      </c>
      <c r="I7" s="47">
        <v>0</v>
      </c>
      <c r="J7" s="54">
        <v>-1.0204081632653061</v>
      </c>
      <c r="K7" s="54">
        <v>3.0612244897959182</v>
      </c>
      <c r="L7" s="183">
        <v>3.0612244897959182</v>
      </c>
      <c r="M7" s="183">
        <v>1.6844915580369348</v>
      </c>
      <c r="N7" s="183">
        <v>4.5724489795918313</v>
      </c>
      <c r="R7" s="100"/>
      <c r="S7" s="100"/>
      <c r="T7" s="100"/>
    </row>
    <row r="8" spans="1:20">
      <c r="A8" s="348" t="s">
        <v>164</v>
      </c>
      <c r="B8" s="348"/>
      <c r="C8" s="348"/>
      <c r="D8" s="348"/>
      <c r="E8" s="348"/>
      <c r="F8" s="348"/>
      <c r="G8" s="348"/>
      <c r="H8" s="348"/>
      <c r="I8" s="348"/>
      <c r="J8" s="348"/>
      <c r="K8" s="348"/>
      <c r="L8" s="348"/>
      <c r="M8" s="348"/>
      <c r="N8" s="348"/>
    </row>
    <row r="9" spans="1:20">
      <c r="A9" s="112"/>
      <c r="B9" s="112"/>
      <c r="C9" s="112"/>
      <c r="D9" s="112"/>
      <c r="E9" s="112"/>
      <c r="F9" s="112"/>
      <c r="G9" s="112"/>
      <c r="H9" s="112"/>
      <c r="I9" s="112"/>
      <c r="J9" s="112"/>
      <c r="K9" s="112"/>
      <c r="L9" s="112"/>
      <c r="M9" s="112"/>
      <c r="N9" s="112"/>
      <c r="O9" s="112"/>
      <c r="P9" s="112"/>
      <c r="Q9" s="112"/>
    </row>
    <row r="10" spans="1:20" ht="32">
      <c r="L10" s="165"/>
      <c r="M10" s="165"/>
      <c r="N10" s="256" t="s">
        <v>131</v>
      </c>
    </row>
  </sheetData>
  <mergeCells count="1">
    <mergeCell ref="A8:N8"/>
  </mergeCells>
  <phoneticPr fontId="2"/>
  <hyperlinks>
    <hyperlink ref="N10" location="説明・目次!A1" display="説明・目次!A1" xr:uid="{C6E477C1-9688-F045-A76E-2A761C770C1D}"/>
  </hyperlinks>
  <pageMargins left="0.70866141732283472" right="0.70866141732283472" top="0.74803149606299213" bottom="0.74803149606299213" header="0.31496062992125984" footer="0.31496062992125984"/>
  <pageSetup paperSize="9" scale="49" fitToHeight="0"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B0C34-FD2D-41B1-A007-831EEBF32854}">
  <sheetPr>
    <tabColor theme="6" tint="-0.499984740745262"/>
    <pageSetUpPr fitToPage="1"/>
  </sheetPr>
  <dimension ref="A1:S11"/>
  <sheetViews>
    <sheetView view="pageBreakPreview" zoomScaleNormal="80" zoomScaleSheetLayoutView="100" workbookViewId="0">
      <selection activeCell="N11" sqref="N11"/>
    </sheetView>
  </sheetViews>
  <sheetFormatPr baseColWidth="10" defaultColWidth="9" defaultRowHeight="15"/>
  <cols>
    <col min="1" max="1" width="31.33203125" style="1" customWidth="1"/>
    <col min="2" max="23" width="10.33203125" style="1" customWidth="1"/>
    <col min="24" max="16384" width="9" style="1"/>
  </cols>
  <sheetData>
    <row r="1" spans="1:19" ht="22">
      <c r="A1" s="248" t="s">
        <v>77</v>
      </c>
    </row>
    <row r="3" spans="1:19">
      <c r="A3" s="43" t="s">
        <v>165</v>
      </c>
    </row>
    <row r="4" spans="1:19" ht="17">
      <c r="A4" s="47"/>
      <c r="B4" s="249">
        <v>2005</v>
      </c>
      <c r="C4" s="249" t="s">
        <v>88</v>
      </c>
      <c r="D4" s="249" t="s">
        <v>89</v>
      </c>
      <c r="E4" s="249">
        <v>2013</v>
      </c>
      <c r="F4" s="249">
        <v>2014</v>
      </c>
      <c r="G4" s="249">
        <v>2015</v>
      </c>
      <c r="H4" s="249">
        <v>2016</v>
      </c>
      <c r="I4" s="249">
        <v>2017</v>
      </c>
      <c r="J4" s="249">
        <v>2018</v>
      </c>
      <c r="K4" s="249">
        <v>2019</v>
      </c>
      <c r="L4" s="249">
        <v>2020</v>
      </c>
      <c r="M4" s="249">
        <v>2021</v>
      </c>
      <c r="N4" s="249">
        <v>2022</v>
      </c>
    </row>
    <row r="5" spans="1:19" ht="16">
      <c r="A5" s="47" t="s">
        <v>166</v>
      </c>
      <c r="B5" s="47">
        <v>10</v>
      </c>
      <c r="C5" s="35">
        <v>6</v>
      </c>
      <c r="D5" s="35">
        <v>6</v>
      </c>
      <c r="E5" s="47">
        <v>9</v>
      </c>
      <c r="F5" s="47">
        <v>10</v>
      </c>
      <c r="G5" s="47">
        <v>10</v>
      </c>
      <c r="H5" s="47">
        <v>10</v>
      </c>
      <c r="I5" s="47">
        <v>11</v>
      </c>
      <c r="J5" s="47">
        <v>10</v>
      </c>
      <c r="K5" s="47">
        <v>11</v>
      </c>
      <c r="L5" s="47">
        <v>11</v>
      </c>
      <c r="M5" s="47">
        <v>10</v>
      </c>
      <c r="N5" s="47">
        <v>10</v>
      </c>
      <c r="O5" s="101"/>
      <c r="P5" s="101"/>
      <c r="Q5" s="101"/>
      <c r="R5" s="101"/>
      <c r="S5" s="101"/>
    </row>
    <row r="6" spans="1:19" ht="16">
      <c r="A6" s="47" t="s">
        <v>167</v>
      </c>
      <c r="B6" s="47">
        <v>1</v>
      </c>
      <c r="C6" s="35">
        <v>1</v>
      </c>
      <c r="D6" s="35">
        <v>1</v>
      </c>
      <c r="E6" s="47">
        <v>1</v>
      </c>
      <c r="F6" s="47">
        <v>0</v>
      </c>
      <c r="G6" s="47">
        <v>1</v>
      </c>
      <c r="H6" s="47">
        <v>1</v>
      </c>
      <c r="I6" s="47">
        <v>1</v>
      </c>
      <c r="J6" s="47">
        <v>1</v>
      </c>
      <c r="K6" s="47">
        <v>0</v>
      </c>
      <c r="L6" s="47">
        <v>0</v>
      </c>
      <c r="M6" s="47">
        <v>1</v>
      </c>
      <c r="N6" s="47">
        <v>1</v>
      </c>
      <c r="O6" s="101"/>
      <c r="P6" s="101"/>
      <c r="Q6" s="101"/>
      <c r="R6" s="101"/>
      <c r="S6" s="101"/>
    </row>
    <row r="7" spans="1:19" ht="16">
      <c r="A7" s="47" t="s">
        <v>168</v>
      </c>
      <c r="B7" s="47">
        <v>0</v>
      </c>
      <c r="C7" s="35">
        <v>0</v>
      </c>
      <c r="D7" s="35">
        <v>0</v>
      </c>
      <c r="E7" s="47">
        <v>0</v>
      </c>
      <c r="F7" s="47">
        <v>0</v>
      </c>
      <c r="G7" s="47">
        <v>0</v>
      </c>
      <c r="H7" s="47">
        <v>0</v>
      </c>
      <c r="I7" s="47">
        <v>0</v>
      </c>
      <c r="J7" s="47">
        <v>0</v>
      </c>
      <c r="K7" s="47">
        <v>0</v>
      </c>
      <c r="L7" s="47">
        <v>0</v>
      </c>
      <c r="M7" s="47">
        <v>0</v>
      </c>
      <c r="N7" s="47">
        <v>0</v>
      </c>
      <c r="O7" s="101"/>
      <c r="P7" s="101"/>
      <c r="Q7" s="101"/>
      <c r="R7" s="101"/>
      <c r="S7" s="101"/>
    </row>
    <row r="8" spans="1:19" ht="16">
      <c r="A8" s="47" t="s">
        <v>169</v>
      </c>
      <c r="B8" s="47">
        <v>88</v>
      </c>
      <c r="C8" s="35">
        <v>93</v>
      </c>
      <c r="D8" s="35">
        <v>93</v>
      </c>
      <c r="E8" s="47">
        <v>89</v>
      </c>
      <c r="F8" s="47">
        <v>89</v>
      </c>
      <c r="G8" s="47">
        <v>88</v>
      </c>
      <c r="H8" s="47">
        <v>88</v>
      </c>
      <c r="I8" s="47">
        <v>87</v>
      </c>
      <c r="J8" s="47">
        <v>88</v>
      </c>
      <c r="K8" s="47">
        <v>88</v>
      </c>
      <c r="L8" s="47">
        <v>88</v>
      </c>
      <c r="M8" s="47">
        <v>88</v>
      </c>
      <c r="N8" s="47">
        <v>88</v>
      </c>
      <c r="O8" s="101"/>
      <c r="P8" s="101"/>
      <c r="Q8" s="101"/>
      <c r="R8" s="101"/>
      <c r="S8" s="101"/>
    </row>
    <row r="9" spans="1:19" ht="16">
      <c r="A9" s="47" t="s">
        <v>170</v>
      </c>
      <c r="B9" s="47">
        <v>1</v>
      </c>
      <c r="C9" s="35">
        <v>0</v>
      </c>
      <c r="D9" s="35">
        <v>0</v>
      </c>
      <c r="E9" s="47">
        <v>1</v>
      </c>
      <c r="F9" s="47">
        <v>1</v>
      </c>
      <c r="G9" s="47">
        <v>1</v>
      </c>
      <c r="H9" s="47">
        <v>1</v>
      </c>
      <c r="I9" s="47">
        <v>1</v>
      </c>
      <c r="J9" s="47">
        <v>1</v>
      </c>
      <c r="K9" s="47">
        <v>1</v>
      </c>
      <c r="L9" s="47">
        <v>1</v>
      </c>
      <c r="M9" s="47">
        <v>1</v>
      </c>
      <c r="N9" s="47">
        <v>1</v>
      </c>
      <c r="O9" s="101"/>
      <c r="P9" s="101"/>
      <c r="Q9" s="101"/>
      <c r="R9" s="101"/>
      <c r="S9" s="101"/>
    </row>
    <row r="11" spans="1:19" ht="32">
      <c r="L11" s="165"/>
      <c r="M11" s="165"/>
      <c r="N11" s="256" t="s">
        <v>131</v>
      </c>
    </row>
  </sheetData>
  <phoneticPr fontId="2"/>
  <hyperlinks>
    <hyperlink ref="N11" location="説明・目次!A1" display="説明・目次!A1" xr:uid="{F74FE9ED-8D1D-0341-B8D6-0B9189448B7E}"/>
  </hyperlinks>
  <pageMargins left="0.70866141732283472" right="0.70866141732283472" top="0.74803149606299213" bottom="0.74803149606299213" header="0.31496062992125984" footer="0.31496062992125984"/>
  <pageSetup paperSize="9" scale="49" fitToHeight="0"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499984740745262"/>
    <pageSetUpPr fitToPage="1"/>
  </sheetPr>
  <dimension ref="A1:V10"/>
  <sheetViews>
    <sheetView view="pageBreakPreview" zoomScaleNormal="80" zoomScaleSheetLayoutView="100" workbookViewId="0">
      <selection activeCell="O10" sqref="O10"/>
    </sheetView>
  </sheetViews>
  <sheetFormatPr baseColWidth="10" defaultColWidth="9" defaultRowHeight="15"/>
  <cols>
    <col min="1" max="1" width="36.5" style="1" customWidth="1"/>
    <col min="2" max="14" width="10.33203125" style="1" customWidth="1"/>
    <col min="15" max="15" width="11.33203125" style="1" customWidth="1"/>
    <col min="16" max="23" width="10.33203125" style="1" customWidth="1"/>
    <col min="24" max="16384" width="9" style="1"/>
  </cols>
  <sheetData>
    <row r="1" spans="1:22" ht="22">
      <c r="A1" s="248" t="s">
        <v>77</v>
      </c>
    </row>
    <row r="3" spans="1:22" ht="16">
      <c r="A3" s="231" t="s">
        <v>171</v>
      </c>
    </row>
    <row r="4" spans="1:22" ht="17">
      <c r="A4" s="47"/>
      <c r="B4" s="249">
        <v>2005</v>
      </c>
      <c r="C4" s="249" t="s">
        <v>78</v>
      </c>
      <c r="D4" s="249" t="s">
        <v>79</v>
      </c>
      <c r="E4" s="249">
        <v>2013</v>
      </c>
      <c r="F4" s="249">
        <v>2014</v>
      </c>
      <c r="G4" s="249">
        <v>2015</v>
      </c>
      <c r="H4" s="249">
        <v>2016</v>
      </c>
      <c r="I4" s="249">
        <v>2017</v>
      </c>
      <c r="J4" s="249">
        <v>2018</v>
      </c>
      <c r="K4" s="249">
        <v>2019</v>
      </c>
      <c r="L4" s="249">
        <v>2020</v>
      </c>
      <c r="M4" s="249">
        <v>2021</v>
      </c>
      <c r="N4" s="249">
        <v>2022</v>
      </c>
      <c r="O4" s="249" t="s">
        <v>172</v>
      </c>
    </row>
    <row r="5" spans="1:22" ht="32">
      <c r="A5" s="47" t="s">
        <v>173</v>
      </c>
      <c r="B5" s="34">
        <v>2378</v>
      </c>
      <c r="C5" s="55">
        <v>2552</v>
      </c>
      <c r="D5" s="55">
        <v>2552</v>
      </c>
      <c r="E5" s="33">
        <v>2704</v>
      </c>
      <c r="F5" s="34">
        <v>2811</v>
      </c>
      <c r="G5" s="34">
        <v>2849</v>
      </c>
      <c r="H5" s="34">
        <v>2970</v>
      </c>
      <c r="I5" s="34">
        <v>2961</v>
      </c>
      <c r="J5" s="172">
        <v>2924</v>
      </c>
      <c r="K5" s="33">
        <v>2819</v>
      </c>
      <c r="L5" s="33">
        <v>2876</v>
      </c>
      <c r="M5" s="33">
        <v>2968</v>
      </c>
      <c r="N5" s="33">
        <v>2984</v>
      </c>
      <c r="O5" s="51" t="s">
        <v>8</v>
      </c>
      <c r="P5" s="102"/>
      <c r="Q5" s="102"/>
      <c r="R5" s="63"/>
      <c r="S5" s="100"/>
      <c r="T5" s="100"/>
      <c r="U5" s="100"/>
      <c r="V5" s="100"/>
    </row>
    <row r="6" spans="1:22" ht="32">
      <c r="A6" s="47" t="s">
        <v>174</v>
      </c>
      <c r="B6" s="47">
        <v>0</v>
      </c>
      <c r="C6" s="35">
        <v>-15</v>
      </c>
      <c r="D6" s="35">
        <v>-15</v>
      </c>
      <c r="E6" s="47">
        <v>-16</v>
      </c>
      <c r="F6" s="47">
        <v>-18</v>
      </c>
      <c r="G6" s="47">
        <v>-21</v>
      </c>
      <c r="H6" s="47">
        <v>-17</v>
      </c>
      <c r="I6" s="47">
        <v>-19</v>
      </c>
      <c r="J6" s="47">
        <v>-21</v>
      </c>
      <c r="K6" s="47">
        <v>-23</v>
      </c>
      <c r="L6" s="47">
        <v>-15</v>
      </c>
      <c r="M6" s="170"/>
      <c r="N6" s="170"/>
      <c r="O6" s="178"/>
      <c r="S6" s="100"/>
      <c r="T6" s="100"/>
      <c r="U6" s="100"/>
    </row>
    <row r="7" spans="1:22" ht="32">
      <c r="A7" s="47" t="s">
        <v>175</v>
      </c>
      <c r="B7" s="170"/>
      <c r="C7" s="171"/>
      <c r="D7" s="171"/>
      <c r="E7" s="171"/>
      <c r="F7" s="171"/>
      <c r="G7" s="171"/>
      <c r="H7" s="171"/>
      <c r="I7" s="47">
        <v>0</v>
      </c>
      <c r="J7" s="47">
        <v>-2</v>
      </c>
      <c r="K7" s="47">
        <v>-6</v>
      </c>
      <c r="L7" s="47">
        <v>5</v>
      </c>
      <c r="M7" s="47">
        <v>5</v>
      </c>
      <c r="N7" s="47">
        <v>-3</v>
      </c>
      <c r="O7" s="8">
        <v>-0.1</v>
      </c>
      <c r="S7" s="100"/>
      <c r="T7" s="100"/>
      <c r="U7" s="100"/>
    </row>
    <row r="8" spans="1:22" ht="48" customHeight="1">
      <c r="A8" s="348" t="s">
        <v>176</v>
      </c>
      <c r="B8" s="348"/>
      <c r="C8" s="348"/>
      <c r="D8" s="348"/>
      <c r="E8" s="348"/>
      <c r="F8" s="348"/>
      <c r="G8" s="348"/>
      <c r="H8" s="348"/>
      <c r="I8" s="348"/>
      <c r="J8" s="348"/>
      <c r="K8" s="348"/>
      <c r="L8" s="348"/>
      <c r="M8" s="348"/>
      <c r="N8" s="348"/>
      <c r="O8" s="348"/>
    </row>
    <row r="9" spans="1:22">
      <c r="A9" s="112"/>
      <c r="B9" s="112"/>
      <c r="C9" s="112"/>
      <c r="D9" s="112"/>
      <c r="E9" s="112"/>
      <c r="F9" s="112"/>
      <c r="G9" s="112"/>
      <c r="H9" s="112"/>
      <c r="I9" s="112"/>
      <c r="J9" s="112"/>
      <c r="K9" s="112"/>
      <c r="L9" s="112"/>
      <c r="M9" s="112"/>
      <c r="N9" s="112"/>
      <c r="O9" s="112"/>
    </row>
    <row r="10" spans="1:22" ht="32">
      <c r="O10" s="256" t="s">
        <v>131</v>
      </c>
    </row>
  </sheetData>
  <mergeCells count="1">
    <mergeCell ref="A8:O8"/>
  </mergeCells>
  <phoneticPr fontId="2"/>
  <hyperlinks>
    <hyperlink ref="O10" location="説明・目次!A1" display="説明・目次!A1" xr:uid="{87CBE612-9DFD-0145-98FE-0427F62AE950}"/>
  </hyperlinks>
  <pageMargins left="0.70866141732283472" right="0.70866141732283472" top="0.74803149606299213" bottom="0.74803149606299213" header="0.31496062992125984" footer="0.31496062992125984"/>
  <pageSetup paperSize="9" scale="45" fitToHeight="0" orientation="portrait" horizontalDpi="300" verticalDpi="300" r:id="rId1"/>
  <customProperties>
    <customPr name="_pios_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8C54A-3189-4023-A5B5-BFC956EDC6E5}">
  <sheetPr>
    <tabColor theme="6" tint="-0.499984740745262"/>
    <pageSetUpPr fitToPage="1"/>
  </sheetPr>
  <dimension ref="A1:U13"/>
  <sheetViews>
    <sheetView view="pageBreakPreview" zoomScaleNormal="80" zoomScaleSheetLayoutView="100" workbookViewId="0">
      <selection activeCell="R13" sqref="R13"/>
    </sheetView>
  </sheetViews>
  <sheetFormatPr baseColWidth="10" defaultColWidth="9" defaultRowHeight="15"/>
  <cols>
    <col min="1" max="1" width="31.33203125" style="1" customWidth="1"/>
    <col min="2" max="16" width="10.33203125" style="1" customWidth="1"/>
    <col min="17" max="18" width="11.33203125" style="1" customWidth="1"/>
    <col min="19" max="22" width="10.33203125" style="1" customWidth="1"/>
    <col min="23" max="16384" width="9" style="1"/>
  </cols>
  <sheetData>
    <row r="1" spans="1:21" ht="22">
      <c r="A1" s="248" t="s">
        <v>77</v>
      </c>
    </row>
    <row r="3" spans="1:21" ht="16">
      <c r="A3" s="230" t="s">
        <v>177</v>
      </c>
    </row>
    <row r="4" spans="1:21" ht="17">
      <c r="A4" s="47"/>
      <c r="B4" s="249">
        <v>2005</v>
      </c>
      <c r="C4" s="249">
        <v>2010</v>
      </c>
      <c r="D4" s="249">
        <v>2011</v>
      </c>
      <c r="E4" s="249" t="s">
        <v>78</v>
      </c>
      <c r="F4" s="249" t="s">
        <v>79</v>
      </c>
      <c r="G4" s="249">
        <v>2013</v>
      </c>
      <c r="H4" s="249">
        <v>2014</v>
      </c>
      <c r="I4" s="249">
        <v>2015</v>
      </c>
      <c r="J4" s="249">
        <v>2016</v>
      </c>
      <c r="K4" s="249">
        <v>2017</v>
      </c>
      <c r="L4" s="249">
        <v>2018</v>
      </c>
      <c r="M4" s="249">
        <v>2019</v>
      </c>
      <c r="N4" s="249">
        <v>2020</v>
      </c>
      <c r="O4" s="249">
        <v>2021</v>
      </c>
      <c r="P4" s="249">
        <v>2022</v>
      </c>
      <c r="Q4" s="249" t="s">
        <v>96</v>
      </c>
      <c r="R4" s="249" t="s">
        <v>172</v>
      </c>
    </row>
    <row r="5" spans="1:21" ht="16">
      <c r="A5" s="47" t="s">
        <v>118</v>
      </c>
      <c r="B5" s="37">
        <v>19.8</v>
      </c>
      <c r="C5" s="37">
        <v>18.2</v>
      </c>
      <c r="D5" s="37">
        <v>17.8</v>
      </c>
      <c r="E5" s="38">
        <v>17.8</v>
      </c>
      <c r="F5" s="38">
        <v>17.8</v>
      </c>
      <c r="G5" s="38">
        <v>18</v>
      </c>
      <c r="H5" s="39">
        <v>17.8</v>
      </c>
      <c r="I5" s="39">
        <v>17.2</v>
      </c>
      <c r="J5" s="39">
        <v>17.2</v>
      </c>
      <c r="K5" s="39">
        <v>17.3</v>
      </c>
      <c r="L5" s="39">
        <v>17.8</v>
      </c>
      <c r="M5" s="37">
        <v>17.690552</v>
      </c>
      <c r="N5" s="37">
        <v>17.100195150000001</v>
      </c>
      <c r="O5" s="175">
        <v>17.2854798431818</v>
      </c>
      <c r="P5" s="175">
        <v>16.515957</v>
      </c>
      <c r="Q5" s="51" t="s">
        <v>8</v>
      </c>
      <c r="R5" s="51" t="s">
        <v>8</v>
      </c>
      <c r="S5" s="66"/>
      <c r="T5" s="66"/>
      <c r="U5" s="66"/>
    </row>
    <row r="6" spans="1:21" ht="16">
      <c r="A6" s="47" t="s">
        <v>178</v>
      </c>
      <c r="B6" s="37">
        <v>12.985728</v>
      </c>
      <c r="C6" s="37"/>
      <c r="D6" s="37">
        <v>11.135985</v>
      </c>
      <c r="E6" s="38"/>
      <c r="F6" s="38">
        <v>11.086163000000001</v>
      </c>
      <c r="G6" s="38">
        <v>10.810140000000001</v>
      </c>
      <c r="H6" s="37">
        <v>10.965294</v>
      </c>
      <c r="I6" s="37">
        <v>10.904017</v>
      </c>
      <c r="J6" s="37">
        <v>10.848782</v>
      </c>
      <c r="K6" s="37">
        <v>10.770109</v>
      </c>
      <c r="L6" s="37">
        <v>11.228987</v>
      </c>
      <c r="M6" s="37">
        <v>11.423049000000001</v>
      </c>
      <c r="N6" s="37">
        <v>10.843586</v>
      </c>
      <c r="O6" s="175">
        <v>11.161274000000001</v>
      </c>
      <c r="P6" s="175">
        <v>10.521693000000001</v>
      </c>
      <c r="Q6" s="51" t="s">
        <v>8</v>
      </c>
      <c r="R6" s="51" t="s">
        <v>8</v>
      </c>
      <c r="S6" s="66"/>
      <c r="T6" s="66"/>
      <c r="U6" s="66"/>
    </row>
    <row r="7" spans="1:21" ht="16">
      <c r="A7" s="47" t="s">
        <v>179</v>
      </c>
      <c r="B7" s="37">
        <v>4.2694144000000005</v>
      </c>
      <c r="C7" s="37"/>
      <c r="D7" s="37">
        <v>4.1187709999999997</v>
      </c>
      <c r="E7" s="38"/>
      <c r="F7" s="38">
        <v>4.169041</v>
      </c>
      <c r="G7" s="38">
        <v>4.6810858900000003</v>
      </c>
      <c r="H7" s="37">
        <v>4.3460478500000006</v>
      </c>
      <c r="I7" s="37">
        <v>3.8729753999999996</v>
      </c>
      <c r="J7" s="37">
        <v>4.111097</v>
      </c>
      <c r="K7" s="37">
        <v>4.3333640000000004</v>
      </c>
      <c r="L7" s="37">
        <v>4.1762778899999997</v>
      </c>
      <c r="M7" s="37">
        <v>4.1973929999999999</v>
      </c>
      <c r="N7" s="37">
        <v>4.1204901700000001</v>
      </c>
      <c r="O7" s="175">
        <v>4.06855325318182</v>
      </c>
      <c r="P7" s="175">
        <v>3.926965</v>
      </c>
      <c r="Q7" s="51" t="s">
        <v>8</v>
      </c>
      <c r="R7" s="51" t="s">
        <v>8</v>
      </c>
      <c r="S7" s="66"/>
      <c r="T7" s="66"/>
      <c r="U7" s="66"/>
    </row>
    <row r="8" spans="1:21" ht="16">
      <c r="A8" s="47" t="s">
        <v>180</v>
      </c>
      <c r="B8" s="37">
        <v>0.63960649999999997</v>
      </c>
      <c r="C8" s="37"/>
      <c r="D8" s="37">
        <v>0.58642499999999997</v>
      </c>
      <c r="E8" s="38"/>
      <c r="F8" s="38">
        <v>0.5347866</v>
      </c>
      <c r="G8" s="38">
        <v>0.49776999999999999</v>
      </c>
      <c r="H8" s="37">
        <v>0.49657633000000001</v>
      </c>
      <c r="I8" s="37">
        <v>0.55831056000000001</v>
      </c>
      <c r="J8" s="37">
        <v>0.63205199999999995</v>
      </c>
      <c r="K8" s="37">
        <v>0.65507171899999994</v>
      </c>
      <c r="L8" s="37">
        <v>0.67869513000000004</v>
      </c>
      <c r="M8" s="37">
        <v>0.68251846999999999</v>
      </c>
      <c r="N8" s="37">
        <v>0.65247670000000002</v>
      </c>
      <c r="O8" s="175">
        <v>0.66390459000000002</v>
      </c>
      <c r="P8" s="175">
        <v>0.660103</v>
      </c>
      <c r="Q8" s="51" t="s">
        <v>8</v>
      </c>
      <c r="R8" s="51" t="s">
        <v>8</v>
      </c>
      <c r="S8" s="66"/>
      <c r="T8" s="66"/>
      <c r="U8" s="66"/>
    </row>
    <row r="9" spans="1:21" ht="16">
      <c r="A9" s="47" t="s">
        <v>181</v>
      </c>
      <c r="B9" s="37">
        <v>1.9441949999999999</v>
      </c>
      <c r="C9" s="37"/>
      <c r="D9" s="37">
        <v>2.0033020000000001</v>
      </c>
      <c r="E9" s="38"/>
      <c r="F9" s="38">
        <v>1.9626969999999999</v>
      </c>
      <c r="G9" s="38">
        <v>1.9951380000000001</v>
      </c>
      <c r="H9" s="37">
        <v>1.9489110000000001</v>
      </c>
      <c r="I9" s="37">
        <v>1.8250980000000001</v>
      </c>
      <c r="J9" s="37">
        <v>1.565061</v>
      </c>
      <c r="K9" s="37">
        <v>1.5419658000000001</v>
      </c>
      <c r="L9" s="37">
        <v>1.67401701</v>
      </c>
      <c r="M9" s="37">
        <v>1.3875916000000001</v>
      </c>
      <c r="N9" s="37">
        <v>1.48364228</v>
      </c>
      <c r="O9" s="175">
        <v>1.391748</v>
      </c>
      <c r="P9" s="175">
        <v>1.4071959999999999</v>
      </c>
      <c r="Q9" s="51" t="s">
        <v>8</v>
      </c>
      <c r="R9" s="51" t="s">
        <v>8</v>
      </c>
      <c r="S9" s="66"/>
      <c r="T9" s="66"/>
      <c r="U9" s="66"/>
    </row>
    <row r="10" spans="1:21" ht="32">
      <c r="A10" s="47" t="s">
        <v>109</v>
      </c>
      <c r="B10" s="47">
        <v>0</v>
      </c>
      <c r="C10" s="47">
        <v>-25</v>
      </c>
      <c r="D10" s="47">
        <v>-28</v>
      </c>
      <c r="E10" s="35">
        <v>-29</v>
      </c>
      <c r="F10" s="35">
        <v>-29</v>
      </c>
      <c r="G10" s="35">
        <v>-33</v>
      </c>
      <c r="H10" s="47">
        <v>-38</v>
      </c>
      <c r="I10" s="47">
        <v>-43</v>
      </c>
      <c r="J10" s="47">
        <v>-42</v>
      </c>
      <c r="K10" s="47">
        <v>-43</v>
      </c>
      <c r="L10" s="47">
        <v>-42</v>
      </c>
      <c r="M10" s="46">
        <v>-42.352595251745903</v>
      </c>
      <c r="N10" s="46">
        <v>-39.424430513118203</v>
      </c>
      <c r="O10" s="46">
        <v>-40.4</v>
      </c>
      <c r="P10" s="46">
        <v>-48</v>
      </c>
      <c r="Q10" s="47">
        <v>-41</v>
      </c>
      <c r="R10" s="47">
        <v>-45</v>
      </c>
    </row>
    <row r="11" spans="1:21" ht="15" customHeight="1">
      <c r="A11" s="348" t="s">
        <v>182</v>
      </c>
      <c r="B11" s="348"/>
      <c r="C11" s="348"/>
      <c r="D11" s="348"/>
      <c r="E11" s="348"/>
      <c r="F11" s="348"/>
      <c r="G11" s="348"/>
      <c r="H11" s="348"/>
      <c r="I11" s="348"/>
      <c r="J11" s="348"/>
      <c r="K11" s="348"/>
      <c r="L11" s="348"/>
      <c r="M11" s="348"/>
      <c r="N11" s="348"/>
      <c r="O11" s="348"/>
      <c r="P11" s="348"/>
      <c r="Q11" s="348"/>
      <c r="R11" s="346"/>
    </row>
    <row r="12" spans="1:21">
      <c r="A12" s="112"/>
      <c r="B12" s="112"/>
      <c r="C12" s="112"/>
      <c r="D12" s="112"/>
      <c r="E12" s="112"/>
      <c r="F12" s="112"/>
      <c r="G12" s="112"/>
      <c r="H12" s="112"/>
      <c r="I12" s="112"/>
      <c r="J12" s="112"/>
      <c r="K12" s="112"/>
      <c r="L12" s="112"/>
      <c r="M12" s="112"/>
      <c r="N12" s="112"/>
      <c r="O12" s="112"/>
      <c r="P12" s="112"/>
      <c r="Q12" s="112"/>
      <c r="R12" s="112"/>
    </row>
    <row r="13" spans="1:21" ht="32">
      <c r="R13" s="256" t="s">
        <v>131</v>
      </c>
    </row>
  </sheetData>
  <mergeCells count="1">
    <mergeCell ref="A11:R11"/>
  </mergeCells>
  <phoneticPr fontId="2"/>
  <hyperlinks>
    <hyperlink ref="R13" location="説明・目次!A1" display="説明・目次!A1" xr:uid="{4785F88C-D600-6546-B74A-37739E26E716}"/>
  </hyperlinks>
  <pageMargins left="0.70866141732283472" right="0.70866141732283472" top="0.74803149606299213" bottom="0.74803149606299213" header="0.31496062992125984" footer="0.31496062992125984"/>
  <pageSetup paperSize="9" scale="39" fitToHeight="0"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F95A2-D61D-4FA6-8502-AA065177B940}">
  <sheetPr>
    <tabColor theme="6" tint="-0.499984740745262"/>
    <pageSetUpPr fitToPage="1"/>
  </sheetPr>
  <dimension ref="A1:S15"/>
  <sheetViews>
    <sheetView view="pageBreakPreview" zoomScaleNormal="80" zoomScaleSheetLayoutView="100" workbookViewId="0">
      <selection activeCell="I15" sqref="I15"/>
    </sheetView>
  </sheetViews>
  <sheetFormatPr baseColWidth="10" defaultColWidth="9" defaultRowHeight="15"/>
  <cols>
    <col min="1" max="1" width="31.33203125" style="1" customWidth="1"/>
    <col min="2" max="23" width="10.33203125" style="1" customWidth="1"/>
    <col min="24" max="16384" width="9" style="1"/>
  </cols>
  <sheetData>
    <row r="1" spans="1:19" ht="22">
      <c r="A1" s="248" t="s">
        <v>77</v>
      </c>
    </row>
    <row r="3" spans="1:19" ht="16">
      <c r="A3" s="230" t="s">
        <v>183</v>
      </c>
    </row>
    <row r="4" spans="1:19">
      <c r="A4" s="47"/>
      <c r="B4" s="249">
        <v>2015</v>
      </c>
      <c r="C4" s="249">
        <v>2016</v>
      </c>
      <c r="D4" s="249">
        <v>2017</v>
      </c>
      <c r="E4" s="249">
        <v>2018</v>
      </c>
      <c r="F4" s="249">
        <v>2019</v>
      </c>
      <c r="G4" s="249">
        <v>2020</v>
      </c>
      <c r="H4" s="249">
        <v>2021</v>
      </c>
      <c r="I4" s="249">
        <v>2022</v>
      </c>
    </row>
    <row r="5" spans="1:19" ht="16">
      <c r="A5" s="47" t="s">
        <v>184</v>
      </c>
      <c r="B5" s="47">
        <v>0</v>
      </c>
      <c r="C5" s="47">
        <v>0</v>
      </c>
      <c r="D5" s="47">
        <v>0</v>
      </c>
      <c r="E5" s="47">
        <v>0</v>
      </c>
      <c r="F5" s="47">
        <v>0</v>
      </c>
      <c r="G5" s="47">
        <v>0</v>
      </c>
      <c r="H5" s="46">
        <v>0</v>
      </c>
      <c r="I5" s="46">
        <v>0</v>
      </c>
      <c r="J5" s="100"/>
      <c r="K5" s="100"/>
      <c r="L5" s="100"/>
    </row>
    <row r="6" spans="1:19" ht="16">
      <c r="A6" s="47" t="s">
        <v>185</v>
      </c>
      <c r="B6" s="47">
        <v>0</v>
      </c>
      <c r="C6" s="47">
        <v>0</v>
      </c>
      <c r="D6" s="47">
        <v>0</v>
      </c>
      <c r="E6" s="47">
        <v>0</v>
      </c>
      <c r="F6" s="47">
        <v>0</v>
      </c>
      <c r="G6" s="47">
        <v>0</v>
      </c>
      <c r="H6" s="56">
        <v>0</v>
      </c>
      <c r="I6" s="56">
        <v>0</v>
      </c>
      <c r="J6" s="100"/>
      <c r="K6" s="100"/>
      <c r="L6" s="100"/>
    </row>
    <row r="7" spans="1:19" ht="16">
      <c r="A7" s="47" t="s">
        <v>186</v>
      </c>
      <c r="B7" s="47">
        <v>0</v>
      </c>
      <c r="C7" s="47">
        <v>0</v>
      </c>
      <c r="D7" s="47">
        <v>0</v>
      </c>
      <c r="E7" s="47">
        <v>0</v>
      </c>
      <c r="F7" s="47">
        <v>0</v>
      </c>
      <c r="G7" s="47">
        <v>0</v>
      </c>
      <c r="H7" s="46">
        <v>0</v>
      </c>
      <c r="I7" s="46">
        <v>0</v>
      </c>
      <c r="J7" s="100"/>
      <c r="K7" s="100"/>
      <c r="L7" s="100"/>
    </row>
    <row r="8" spans="1:19" ht="16">
      <c r="A8" s="47" t="s">
        <v>187</v>
      </c>
      <c r="B8" s="47">
        <v>4.7</v>
      </c>
      <c r="C8" s="47">
        <v>4.9000000000000004</v>
      </c>
      <c r="D8" s="47">
        <v>5.0999999999999996</v>
      </c>
      <c r="E8" s="47">
        <v>5.3</v>
      </c>
      <c r="F8" s="45">
        <v>5.1126149999999999</v>
      </c>
      <c r="G8" s="45">
        <v>5.1493460000000004</v>
      </c>
      <c r="H8" s="45">
        <v>5.4116960000000001</v>
      </c>
      <c r="I8" s="45">
        <v>5.4170049999999996</v>
      </c>
      <c r="J8" s="100"/>
      <c r="K8" s="100"/>
      <c r="L8" s="100"/>
      <c r="O8" s="349"/>
      <c r="S8" s="67"/>
    </row>
    <row r="9" spans="1:19" ht="16">
      <c r="A9" s="47" t="s">
        <v>188</v>
      </c>
      <c r="B9" s="47">
        <v>0</v>
      </c>
      <c r="C9" s="47">
        <v>0</v>
      </c>
      <c r="D9" s="47">
        <v>0</v>
      </c>
      <c r="E9" s="47">
        <v>0</v>
      </c>
      <c r="F9" s="47">
        <v>0</v>
      </c>
      <c r="G9" s="47">
        <v>0</v>
      </c>
      <c r="H9" s="46">
        <v>0</v>
      </c>
      <c r="I9" s="46">
        <v>0</v>
      </c>
      <c r="J9" s="100"/>
      <c r="K9" s="100"/>
      <c r="L9" s="100"/>
      <c r="O9" s="349"/>
    </row>
    <row r="10" spans="1:19" ht="32">
      <c r="A10" s="47" t="s">
        <v>189</v>
      </c>
      <c r="B10" s="47">
        <v>0</v>
      </c>
      <c r="C10" s="47">
        <v>0</v>
      </c>
      <c r="D10" s="47">
        <v>0</v>
      </c>
      <c r="E10" s="47">
        <v>0</v>
      </c>
      <c r="F10" s="47">
        <v>0</v>
      </c>
      <c r="G10" s="47">
        <v>0</v>
      </c>
      <c r="H10" s="46">
        <v>0</v>
      </c>
      <c r="I10" s="46">
        <v>0</v>
      </c>
      <c r="J10" s="100"/>
      <c r="K10" s="100"/>
      <c r="L10" s="100"/>
    </row>
    <row r="11" spans="1:19" ht="16">
      <c r="A11" s="47" t="s">
        <v>190</v>
      </c>
      <c r="B11" s="47">
        <v>12.5</v>
      </c>
      <c r="C11" s="47">
        <v>12.3</v>
      </c>
      <c r="D11" s="47">
        <v>12.2</v>
      </c>
      <c r="E11" s="47">
        <v>12.5</v>
      </c>
      <c r="F11" s="45">
        <v>12.504936170000001</v>
      </c>
      <c r="G11" s="45">
        <v>11.829492500000001</v>
      </c>
      <c r="H11" s="45">
        <v>11.86136284</v>
      </c>
      <c r="I11" s="45">
        <v>11.06810677</v>
      </c>
      <c r="J11" s="100"/>
      <c r="K11" s="100"/>
      <c r="L11" s="100"/>
      <c r="S11" s="67"/>
    </row>
    <row r="12" spans="1:19" ht="16">
      <c r="A12" s="47" t="s">
        <v>191</v>
      </c>
      <c r="B12" s="47">
        <v>0</v>
      </c>
      <c r="C12" s="47">
        <v>0.1</v>
      </c>
      <c r="D12" s="47">
        <v>0.03</v>
      </c>
      <c r="E12" s="47">
        <v>0.02</v>
      </c>
      <c r="F12" s="49">
        <v>7.2220999999999994E-2</v>
      </c>
      <c r="G12" s="45">
        <v>0.101012</v>
      </c>
      <c r="H12" s="49">
        <v>1.0609E-2</v>
      </c>
      <c r="I12" s="49">
        <v>2.9315999999999998E-2</v>
      </c>
      <c r="J12" s="100"/>
      <c r="K12" s="100"/>
      <c r="L12" s="100"/>
      <c r="S12" s="68"/>
    </row>
    <row r="13" spans="1:19" ht="16">
      <c r="A13" s="257" t="s">
        <v>192</v>
      </c>
      <c r="B13" s="257"/>
      <c r="C13" s="257"/>
      <c r="D13" s="257"/>
      <c r="E13" s="257"/>
      <c r="F13" s="257"/>
    </row>
    <row r="14" spans="1:19">
      <c r="A14" s="112"/>
      <c r="B14" s="112"/>
      <c r="C14" s="112"/>
      <c r="D14" s="112"/>
      <c r="E14" s="112"/>
      <c r="F14" s="112"/>
      <c r="G14" s="112"/>
      <c r="H14" s="112"/>
      <c r="I14" s="112"/>
      <c r="J14" s="112"/>
      <c r="K14" s="112"/>
      <c r="L14" s="112"/>
      <c r="M14" s="112"/>
      <c r="N14" s="112"/>
      <c r="O14" s="112"/>
      <c r="P14" s="112"/>
      <c r="Q14" s="112"/>
      <c r="R14" s="112"/>
      <c r="S14" s="112"/>
    </row>
    <row r="15" spans="1:19" ht="32">
      <c r="G15"/>
      <c r="H15"/>
      <c r="I15" s="256" t="s">
        <v>131</v>
      </c>
    </row>
  </sheetData>
  <mergeCells count="1">
    <mergeCell ref="O8:O9"/>
  </mergeCells>
  <phoneticPr fontId="2"/>
  <hyperlinks>
    <hyperlink ref="I15" location="説明・目次!A1" display="説明・目次!A1" xr:uid="{BE3278EB-2BAB-A442-8A7C-BD453E49C301}"/>
  </hyperlinks>
  <pageMargins left="0.70866141732283472" right="0.70866141732283472" top="0.74803149606299213" bottom="0.74803149606299213" header="0.31496062992125984" footer="0.31496062992125984"/>
  <pageSetup paperSize="9" scale="71" fitToHeight="0"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A778F-64E0-4553-BB59-377DE09BBA55}">
  <sheetPr>
    <tabColor theme="6" tint="-0.499984740745262"/>
    <pageSetUpPr fitToPage="1"/>
  </sheetPr>
  <dimension ref="A1:W13"/>
  <sheetViews>
    <sheetView view="pageBreakPreview" zoomScaleNormal="80" zoomScaleSheetLayoutView="100" workbookViewId="0">
      <selection activeCell="J13" sqref="J13"/>
    </sheetView>
  </sheetViews>
  <sheetFormatPr baseColWidth="10" defaultColWidth="9" defaultRowHeight="15"/>
  <cols>
    <col min="1" max="1" width="31.33203125" style="1" customWidth="1"/>
    <col min="2" max="23" width="10.33203125" style="1" customWidth="1"/>
    <col min="24" max="16384" width="9" style="1"/>
  </cols>
  <sheetData>
    <row r="1" spans="1:23" ht="22">
      <c r="A1" s="248" t="s">
        <v>77</v>
      </c>
    </row>
    <row r="3" spans="1:23" ht="16">
      <c r="A3" s="230" t="s">
        <v>193</v>
      </c>
    </row>
    <row r="4" spans="1:23">
      <c r="A4" s="47"/>
      <c r="B4" s="249">
        <v>2014</v>
      </c>
      <c r="C4" s="249">
        <v>2015</v>
      </c>
      <c r="D4" s="249">
        <v>2016</v>
      </c>
      <c r="E4" s="249">
        <v>2017</v>
      </c>
      <c r="F4" s="249">
        <v>2018</v>
      </c>
      <c r="G4" s="249">
        <v>2019</v>
      </c>
      <c r="H4" s="249">
        <v>2020</v>
      </c>
      <c r="I4" s="249">
        <v>2021</v>
      </c>
      <c r="J4" s="249">
        <v>2022</v>
      </c>
      <c r="K4" s="100"/>
      <c r="L4" s="100"/>
      <c r="N4" s="69"/>
      <c r="O4" s="69"/>
      <c r="P4" s="69"/>
      <c r="Q4" s="69"/>
      <c r="R4" s="69"/>
      <c r="S4" s="69"/>
      <c r="T4" s="69"/>
      <c r="U4" s="69"/>
      <c r="V4" s="69"/>
      <c r="W4" s="69"/>
    </row>
    <row r="5" spans="1:23" ht="16">
      <c r="A5" s="47" t="s">
        <v>194</v>
      </c>
      <c r="B5" s="37">
        <v>12.6</v>
      </c>
      <c r="C5" s="37">
        <v>11</v>
      </c>
      <c r="D5" s="37">
        <v>10.8</v>
      </c>
      <c r="E5" s="37">
        <v>10.9</v>
      </c>
      <c r="F5" s="37">
        <v>11.7</v>
      </c>
      <c r="G5" s="37">
        <v>11.670590799999999</v>
      </c>
      <c r="H5" s="106">
        <v>11.177797649</v>
      </c>
      <c r="I5" s="45">
        <v>11.428586467000001</v>
      </c>
      <c r="J5" s="45">
        <v>10.5</v>
      </c>
      <c r="K5" s="100"/>
      <c r="L5" s="100"/>
      <c r="N5" s="69"/>
      <c r="O5" s="69"/>
      <c r="P5" s="69"/>
      <c r="Q5" s="69"/>
      <c r="R5" s="69"/>
      <c r="S5" s="69"/>
      <c r="T5" s="69"/>
      <c r="U5" s="69"/>
      <c r="V5" s="69"/>
      <c r="W5" s="69"/>
    </row>
    <row r="6" spans="1:23" ht="16">
      <c r="A6" s="47" t="s">
        <v>195</v>
      </c>
      <c r="B6" s="37">
        <v>2</v>
      </c>
      <c r="C6" s="37">
        <v>2</v>
      </c>
      <c r="D6" s="37">
        <v>2.1</v>
      </c>
      <c r="E6" s="37">
        <v>2.2999999999999998</v>
      </c>
      <c r="F6" s="37">
        <v>2.4</v>
      </c>
      <c r="G6" s="37">
        <v>2.4951219999999998</v>
      </c>
      <c r="H6" s="106">
        <v>2.7127430000000001</v>
      </c>
      <c r="I6" s="45">
        <v>2.9064619999999999</v>
      </c>
      <c r="J6" s="45">
        <v>2.8416258000000001</v>
      </c>
      <c r="K6" s="100"/>
      <c r="L6" s="100"/>
      <c r="N6" s="66"/>
      <c r="O6" s="66"/>
      <c r="P6" s="66"/>
      <c r="Q6" s="66"/>
      <c r="R6" s="66"/>
      <c r="S6" s="66"/>
      <c r="T6" s="66"/>
      <c r="U6" s="66"/>
      <c r="V6" s="66"/>
      <c r="W6" s="66"/>
    </row>
    <row r="7" spans="1:23" ht="16">
      <c r="A7" s="47" t="s">
        <v>196</v>
      </c>
      <c r="B7" s="37">
        <v>6.4</v>
      </c>
      <c r="C7" s="37">
        <v>6.3</v>
      </c>
      <c r="D7" s="37">
        <v>6</v>
      </c>
      <c r="E7" s="37">
        <v>5.8</v>
      </c>
      <c r="F7" s="37">
        <v>6.4</v>
      </c>
      <c r="G7" s="37">
        <v>6.3297315999999997</v>
      </c>
      <c r="H7" s="106">
        <v>5.6573989999999998</v>
      </c>
      <c r="I7" s="54">
        <v>5.6530779999999998</v>
      </c>
      <c r="J7" s="54">
        <v>4.9914370000000003</v>
      </c>
      <c r="K7" s="100"/>
      <c r="L7" s="100"/>
      <c r="N7" s="66"/>
      <c r="O7" s="66"/>
      <c r="P7" s="66"/>
      <c r="Q7" s="66"/>
      <c r="R7" s="66"/>
      <c r="S7" s="66"/>
      <c r="T7" s="66"/>
      <c r="U7" s="66"/>
      <c r="V7" s="66"/>
      <c r="W7" s="66"/>
    </row>
    <row r="8" spans="1:23" ht="16">
      <c r="A8" s="47" t="s">
        <v>197</v>
      </c>
      <c r="B8" s="37">
        <v>0</v>
      </c>
      <c r="C8" s="37">
        <v>0</v>
      </c>
      <c r="D8" s="37">
        <v>0</v>
      </c>
      <c r="E8" s="37">
        <v>0</v>
      </c>
      <c r="F8" s="37">
        <v>0</v>
      </c>
      <c r="G8" s="37">
        <v>0</v>
      </c>
      <c r="H8" s="106">
        <v>0</v>
      </c>
      <c r="I8" s="45">
        <v>0</v>
      </c>
      <c r="J8" s="45">
        <v>0</v>
      </c>
      <c r="K8" s="100"/>
      <c r="L8" s="100"/>
      <c r="N8" s="66"/>
      <c r="O8" s="66"/>
      <c r="P8" s="66"/>
      <c r="Q8" s="66"/>
      <c r="R8" s="66"/>
      <c r="S8" s="66"/>
      <c r="T8" s="66"/>
      <c r="U8" s="66"/>
      <c r="V8" s="66"/>
      <c r="W8" s="66"/>
    </row>
    <row r="9" spans="1:23" ht="16">
      <c r="A9" s="47" t="s">
        <v>198</v>
      </c>
      <c r="B9" s="37">
        <v>4.2</v>
      </c>
      <c r="C9" s="37">
        <v>2.7</v>
      </c>
      <c r="D9" s="37">
        <v>2.7</v>
      </c>
      <c r="E9" s="37">
        <v>2.8</v>
      </c>
      <c r="F9" s="37">
        <v>2.9</v>
      </c>
      <c r="G9" s="37">
        <v>2.8457371999999999</v>
      </c>
      <c r="H9" s="106">
        <v>2.807655649</v>
      </c>
      <c r="I9" s="45">
        <v>2.8702854769999999</v>
      </c>
      <c r="J9" s="45">
        <v>2.7</v>
      </c>
      <c r="K9" s="100"/>
      <c r="L9" s="100"/>
      <c r="N9" s="66"/>
      <c r="O9" s="66"/>
      <c r="P9" s="66"/>
      <c r="Q9" s="66"/>
      <c r="R9" s="66"/>
      <c r="S9" s="66"/>
      <c r="T9" s="66"/>
      <c r="U9" s="66"/>
      <c r="V9" s="66"/>
      <c r="W9" s="66"/>
    </row>
    <row r="10" spans="1:23" ht="16">
      <c r="A10" s="47" t="s">
        <v>199</v>
      </c>
      <c r="B10" s="37">
        <v>0</v>
      </c>
      <c r="C10" s="37">
        <v>0</v>
      </c>
      <c r="D10" s="37">
        <v>0</v>
      </c>
      <c r="E10" s="37">
        <v>0</v>
      </c>
      <c r="F10" s="37">
        <v>0</v>
      </c>
      <c r="G10" s="37">
        <v>0</v>
      </c>
      <c r="H10" s="106">
        <v>0</v>
      </c>
      <c r="I10" s="45">
        <v>0</v>
      </c>
      <c r="J10" s="45">
        <v>0</v>
      </c>
      <c r="K10" s="100"/>
      <c r="L10" s="100"/>
      <c r="N10" s="66"/>
      <c r="O10" s="66"/>
      <c r="P10" s="66"/>
      <c r="Q10" s="66"/>
      <c r="R10" s="66"/>
      <c r="S10" s="66"/>
      <c r="T10" s="66"/>
      <c r="U10" s="66"/>
      <c r="V10" s="66"/>
      <c r="W10" s="66"/>
    </row>
    <row r="11" spans="1:23" ht="16">
      <c r="A11" s="257" t="s">
        <v>192</v>
      </c>
      <c r="B11" s="257"/>
      <c r="C11" s="257"/>
      <c r="D11" s="257"/>
      <c r="E11" s="257"/>
      <c r="F11" s="257"/>
      <c r="G11" s="257"/>
    </row>
    <row r="12" spans="1:23">
      <c r="A12" s="112"/>
      <c r="B12" s="112"/>
      <c r="C12" s="112"/>
      <c r="D12" s="112"/>
      <c r="E12" s="112"/>
      <c r="F12" s="112"/>
      <c r="G12" s="112"/>
      <c r="H12" s="112"/>
      <c r="I12" s="112"/>
      <c r="J12" s="112"/>
      <c r="K12" s="112"/>
      <c r="L12" s="112"/>
      <c r="M12" s="112"/>
      <c r="N12" s="112"/>
      <c r="O12" s="112"/>
      <c r="P12" s="112"/>
      <c r="Q12" s="112"/>
      <c r="R12" s="112"/>
      <c r="S12" s="112"/>
    </row>
    <row r="13" spans="1:23" ht="32">
      <c r="J13" s="256" t="s">
        <v>131</v>
      </c>
    </row>
  </sheetData>
  <phoneticPr fontId="2"/>
  <hyperlinks>
    <hyperlink ref="J13" location="説明・目次!A1" display="説明・目次!A1" xr:uid="{6FC0FA4F-5D00-0D4A-94A3-005D9987CA33}"/>
  </hyperlinks>
  <pageMargins left="0.70866141732283472" right="0.70866141732283472" top="0.74803149606299213" bottom="0.74803149606299213" header="0.31496062992125984" footer="0.31496062992125984"/>
  <pageSetup paperSize="9" scale="66" fitToHeight="0"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D6AA4-1907-4BC9-868B-638257B0FB68}">
  <sheetPr>
    <tabColor theme="6" tint="-0.499984740745262"/>
    <pageSetUpPr fitToPage="1"/>
  </sheetPr>
  <dimension ref="A1:S13"/>
  <sheetViews>
    <sheetView view="pageBreakPreview" zoomScaleNormal="80" zoomScaleSheetLayoutView="100" workbookViewId="0">
      <selection activeCell="P13" sqref="P13"/>
    </sheetView>
  </sheetViews>
  <sheetFormatPr baseColWidth="10" defaultColWidth="9" defaultRowHeight="15"/>
  <cols>
    <col min="1" max="1" width="31.33203125" style="1" customWidth="1"/>
    <col min="2" max="23" width="10.33203125" style="1" customWidth="1"/>
    <col min="24" max="16384" width="9" style="1"/>
  </cols>
  <sheetData>
    <row r="1" spans="1:19" ht="22">
      <c r="A1" s="248" t="s">
        <v>77</v>
      </c>
    </row>
    <row r="3" spans="1:19">
      <c r="A3" s="231" t="s">
        <v>318</v>
      </c>
    </row>
    <row r="4" spans="1:19" ht="17">
      <c r="A4" s="47"/>
      <c r="B4" s="249">
        <v>2005</v>
      </c>
      <c r="C4" s="249">
        <v>2010</v>
      </c>
      <c r="D4" s="249">
        <v>2011</v>
      </c>
      <c r="E4" s="249" t="s">
        <v>78</v>
      </c>
      <c r="F4" s="249" t="s">
        <v>79</v>
      </c>
      <c r="G4" s="249">
        <v>2013</v>
      </c>
      <c r="H4" s="249">
        <v>2014</v>
      </c>
      <c r="I4" s="249">
        <v>2015</v>
      </c>
      <c r="J4" s="249">
        <v>2016</v>
      </c>
      <c r="K4" s="249">
        <v>2017</v>
      </c>
      <c r="L4" s="249">
        <v>2018</v>
      </c>
      <c r="M4" s="249">
        <v>2019</v>
      </c>
      <c r="N4" s="249">
        <v>2020</v>
      </c>
      <c r="O4" s="249">
        <v>2021</v>
      </c>
      <c r="P4" s="249">
        <v>2022</v>
      </c>
    </row>
    <row r="5" spans="1:19" ht="16">
      <c r="A5" s="47" t="s">
        <v>118</v>
      </c>
      <c r="B5" s="5">
        <v>436</v>
      </c>
      <c r="C5" s="47">
        <v>327</v>
      </c>
      <c r="D5" s="47">
        <v>297</v>
      </c>
      <c r="E5" s="35">
        <v>315</v>
      </c>
      <c r="F5" s="35">
        <v>315</v>
      </c>
      <c r="G5" s="47">
        <v>312</v>
      </c>
      <c r="H5" s="5">
        <v>336</v>
      </c>
      <c r="I5" s="5">
        <v>386</v>
      </c>
      <c r="J5" s="5">
        <v>309</v>
      </c>
      <c r="K5" s="5">
        <v>303</v>
      </c>
      <c r="L5" s="5">
        <v>326</v>
      </c>
      <c r="M5" s="46">
        <v>315.7</v>
      </c>
      <c r="N5" s="46">
        <v>284.22472307750002</v>
      </c>
      <c r="O5" s="46">
        <v>240.28703671149998</v>
      </c>
      <c r="P5" s="46">
        <v>229</v>
      </c>
    </row>
    <row r="6" spans="1:19" ht="16">
      <c r="A6" s="166" t="s">
        <v>116</v>
      </c>
      <c r="B6" s="47">
        <v>86</v>
      </c>
      <c r="C6" s="47"/>
      <c r="D6" s="47"/>
      <c r="E6" s="35"/>
      <c r="F6" s="35"/>
      <c r="G6" s="46">
        <v>46.069999999999993</v>
      </c>
      <c r="H6" s="46">
        <v>44.53</v>
      </c>
      <c r="I6" s="46">
        <v>44.269999999999996</v>
      </c>
      <c r="J6" s="46">
        <v>42.65</v>
      </c>
      <c r="K6" s="46">
        <v>41.529999999999994</v>
      </c>
      <c r="L6" s="46">
        <v>41</v>
      </c>
      <c r="M6" s="46">
        <v>50.519999999999989</v>
      </c>
      <c r="N6" s="46">
        <v>52.779999999999987</v>
      </c>
      <c r="O6" s="56">
        <v>51.149999999999991</v>
      </c>
      <c r="P6" s="56">
        <v>44.92</v>
      </c>
    </row>
    <row r="7" spans="1:19" ht="16">
      <c r="A7" s="166" t="s">
        <v>115</v>
      </c>
      <c r="B7" s="46">
        <v>64.341040000000007</v>
      </c>
      <c r="C7" s="47"/>
      <c r="D7" s="47"/>
      <c r="E7" s="35"/>
      <c r="F7" s="35"/>
      <c r="G7" s="46">
        <v>60.499835000000004</v>
      </c>
      <c r="H7" s="46">
        <v>94.067131000000018</v>
      </c>
      <c r="I7" s="46">
        <v>114.8436225</v>
      </c>
      <c r="J7" s="46">
        <v>111</v>
      </c>
      <c r="K7" s="46">
        <v>119.5983645</v>
      </c>
      <c r="L7" s="46">
        <v>146</v>
      </c>
      <c r="M7" s="46">
        <v>146.66999999999999</v>
      </c>
      <c r="N7" s="46">
        <v>121.46052057749999</v>
      </c>
      <c r="O7" s="46">
        <v>79.541123711499992</v>
      </c>
      <c r="P7" s="46">
        <v>76</v>
      </c>
    </row>
    <row r="8" spans="1:19" ht="16">
      <c r="A8" s="166" t="s">
        <v>114</v>
      </c>
      <c r="B8" s="46">
        <v>119.29854499999999</v>
      </c>
      <c r="C8" s="47"/>
      <c r="D8" s="47"/>
      <c r="E8" s="35"/>
      <c r="F8" s="35"/>
      <c r="G8" s="46">
        <v>99.14397000000001</v>
      </c>
      <c r="H8" s="46">
        <v>100.13344935000002</v>
      </c>
      <c r="I8" s="46">
        <v>117.01488690000002</v>
      </c>
      <c r="J8" s="46">
        <v>82</v>
      </c>
      <c r="K8" s="46">
        <v>79.23142399999999</v>
      </c>
      <c r="L8" s="46">
        <v>73</v>
      </c>
      <c r="M8" s="46">
        <v>55.899320000000003</v>
      </c>
      <c r="N8" s="46">
        <v>42.015102500000012</v>
      </c>
      <c r="O8" s="46">
        <v>39.739513000000002</v>
      </c>
      <c r="P8" s="46">
        <v>46</v>
      </c>
    </row>
    <row r="9" spans="1:19" ht="16">
      <c r="A9" s="166" t="s">
        <v>113</v>
      </c>
      <c r="B9" s="46">
        <v>166.80699999999999</v>
      </c>
      <c r="C9" s="47"/>
      <c r="D9" s="47"/>
      <c r="E9" s="35"/>
      <c r="F9" s="35"/>
      <c r="G9" s="46">
        <v>106.6418</v>
      </c>
      <c r="H9" s="46">
        <v>97.195999999999998</v>
      </c>
      <c r="I9" s="46">
        <v>109.36999999999998</v>
      </c>
      <c r="J9" s="46">
        <v>73</v>
      </c>
      <c r="K9" s="46">
        <v>62.230200000000011</v>
      </c>
      <c r="L9" s="46">
        <v>66</v>
      </c>
      <c r="M9" s="46">
        <v>62.612000000000002</v>
      </c>
      <c r="N9" s="46">
        <v>67.969099999999997</v>
      </c>
      <c r="O9" s="46">
        <v>69.856399999999994</v>
      </c>
      <c r="P9" s="46">
        <v>62</v>
      </c>
    </row>
    <row r="10" spans="1:19" ht="32">
      <c r="A10" s="47" t="s">
        <v>104</v>
      </c>
      <c r="B10" s="47">
        <v>0</v>
      </c>
      <c r="C10" s="47">
        <v>-39</v>
      </c>
      <c r="D10" s="47">
        <v>-46</v>
      </c>
      <c r="E10" s="35">
        <v>-43</v>
      </c>
      <c r="F10" s="35">
        <v>-43</v>
      </c>
      <c r="G10" s="47">
        <v>-47</v>
      </c>
      <c r="H10" s="47">
        <v>-47</v>
      </c>
      <c r="I10" s="47">
        <v>-42</v>
      </c>
      <c r="J10" s="47">
        <v>-53</v>
      </c>
      <c r="K10" s="47">
        <v>-55</v>
      </c>
      <c r="L10" s="47">
        <v>-52</v>
      </c>
      <c r="M10" s="46">
        <v>-53.1629292668812</v>
      </c>
      <c r="N10" s="46">
        <v>-54.273519142829798</v>
      </c>
      <c r="O10" s="46">
        <v>-62.272801546332225</v>
      </c>
      <c r="P10" s="46">
        <v>-67.112467979220426</v>
      </c>
    </row>
    <row r="11" spans="1:19" ht="15" customHeight="1">
      <c r="A11" s="348" t="s">
        <v>200</v>
      </c>
      <c r="B11" s="348"/>
      <c r="C11" s="348"/>
      <c r="D11" s="348"/>
      <c r="E11" s="348"/>
      <c r="F11" s="348"/>
      <c r="G11" s="348"/>
      <c r="H11" s="348"/>
      <c r="I11" s="348"/>
      <c r="J11" s="348"/>
      <c r="K11" s="348"/>
      <c r="L11" s="348"/>
      <c r="M11" s="348"/>
      <c r="N11" s="348"/>
      <c r="O11" s="348"/>
      <c r="P11" s="348"/>
    </row>
    <row r="12" spans="1:19">
      <c r="A12" s="112"/>
      <c r="B12" s="112"/>
      <c r="C12" s="112"/>
      <c r="D12" s="112"/>
      <c r="E12" s="112"/>
      <c r="F12" s="112"/>
      <c r="G12" s="112"/>
      <c r="H12" s="112"/>
      <c r="I12" s="112"/>
      <c r="J12" s="112"/>
      <c r="K12" s="112"/>
      <c r="L12" s="112"/>
      <c r="M12" s="112"/>
      <c r="N12" s="112"/>
      <c r="O12" s="112"/>
      <c r="P12" s="112"/>
      <c r="Q12" s="112"/>
      <c r="R12" s="112"/>
      <c r="S12" s="112"/>
    </row>
    <row r="13" spans="1:19" ht="32">
      <c r="P13" s="256" t="s">
        <v>131</v>
      </c>
    </row>
  </sheetData>
  <mergeCells count="1">
    <mergeCell ref="A11:P11"/>
  </mergeCells>
  <phoneticPr fontId="2"/>
  <hyperlinks>
    <hyperlink ref="P13" location="説明・目次!A1" display="説明・目次!A1" xr:uid="{067FDE93-6AE9-ED41-9621-DD04CF8A378F}"/>
  </hyperlinks>
  <pageMargins left="0.70866141732283472" right="0.70866141732283472" top="0.74803149606299213" bottom="0.74803149606299213" header="0.31496062992125984" footer="0.31496062992125984"/>
  <pageSetup paperSize="9" scale="44"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93FCC-2478-40F8-AC3A-303A4544F817}">
  <sheetPr>
    <tabColor theme="6" tint="-0.499984740745262"/>
    <pageSetUpPr fitToPage="1"/>
  </sheetPr>
  <dimension ref="A1:W7"/>
  <sheetViews>
    <sheetView view="pageBreakPreview" zoomScaleNormal="80" zoomScaleSheetLayoutView="100" workbookViewId="0">
      <selection activeCell="O7" sqref="O7"/>
    </sheetView>
  </sheetViews>
  <sheetFormatPr baseColWidth="10" defaultColWidth="9" defaultRowHeight="15"/>
  <cols>
    <col min="1" max="1" width="31.33203125" style="1" customWidth="1"/>
    <col min="2" max="23" width="10.33203125" style="1" customWidth="1"/>
    <col min="24" max="16384" width="9" style="1"/>
  </cols>
  <sheetData>
    <row r="1" spans="1:23" ht="22">
      <c r="A1" s="248" t="s">
        <v>77</v>
      </c>
    </row>
    <row r="3" spans="1:23">
      <c r="A3" s="2" t="s">
        <v>25</v>
      </c>
    </row>
    <row r="4" spans="1:23" ht="17">
      <c r="A4" s="47"/>
      <c r="B4" s="249">
        <v>2010</v>
      </c>
      <c r="C4" s="249">
        <v>2011</v>
      </c>
      <c r="D4" s="249" t="s">
        <v>78</v>
      </c>
      <c r="E4" s="249" t="s">
        <v>79</v>
      </c>
      <c r="F4" s="249">
        <v>2013</v>
      </c>
      <c r="G4" s="249">
        <v>2014</v>
      </c>
      <c r="H4" s="249">
        <v>2015</v>
      </c>
      <c r="I4" s="249">
        <v>2016</v>
      </c>
      <c r="J4" s="249">
        <v>2017</v>
      </c>
      <c r="K4" s="249">
        <v>2018</v>
      </c>
      <c r="L4" s="250">
        <v>2019</v>
      </c>
      <c r="M4" s="249">
        <v>2020</v>
      </c>
      <c r="N4" s="249">
        <v>2021</v>
      </c>
      <c r="O4" s="249">
        <v>2022</v>
      </c>
    </row>
    <row r="5" spans="1:23" ht="16">
      <c r="A5" s="47" t="s">
        <v>80</v>
      </c>
      <c r="B5" s="47">
        <v>16</v>
      </c>
      <c r="C5" s="47">
        <v>23</v>
      </c>
      <c r="D5" s="35">
        <v>23</v>
      </c>
      <c r="E5" s="35">
        <v>23</v>
      </c>
      <c r="F5" s="47">
        <v>25</v>
      </c>
      <c r="G5" s="47">
        <v>27</v>
      </c>
      <c r="H5" s="47">
        <v>28</v>
      </c>
      <c r="I5" s="47">
        <v>29</v>
      </c>
      <c r="J5" s="47">
        <v>29</v>
      </c>
      <c r="K5" s="47">
        <v>29</v>
      </c>
      <c r="L5" s="99">
        <v>27</v>
      </c>
      <c r="M5" s="47">
        <v>28</v>
      </c>
      <c r="N5" s="47">
        <v>29</v>
      </c>
      <c r="O5" s="47">
        <v>21</v>
      </c>
      <c r="T5" s="100"/>
      <c r="U5" s="100"/>
      <c r="V5" s="100"/>
      <c r="W5" s="100"/>
    </row>
    <row r="7" spans="1:23" ht="32">
      <c r="A7" s="112"/>
      <c r="B7" s="112"/>
      <c r="C7" s="112"/>
      <c r="D7" s="112"/>
      <c r="E7" s="112"/>
      <c r="F7" s="112"/>
      <c r="G7" s="112"/>
      <c r="H7" s="112"/>
      <c r="I7" s="112"/>
      <c r="J7" s="112"/>
      <c r="K7" s="112"/>
      <c r="L7" s="112"/>
      <c r="M7" s="165"/>
      <c r="N7" s="165"/>
      <c r="O7" s="144" t="s">
        <v>81</v>
      </c>
      <c r="P7" s="112"/>
      <c r="Q7" s="112"/>
      <c r="R7" s="112"/>
      <c r="S7" s="112"/>
      <c r="T7" s="112"/>
    </row>
  </sheetData>
  <phoneticPr fontId="2"/>
  <hyperlinks>
    <hyperlink ref="O7" location="説明・目次!A1" display="目次に戻る" xr:uid="{D9E7CB09-5340-1D49-A38B-D2844CCB4340}"/>
  </hyperlinks>
  <pageMargins left="0.70866141732283472" right="0.70866141732283472" top="0.74803149606299213" bottom="0.74803149606299213" header="0.31496062992125984" footer="0.31496062992125984"/>
  <pageSetup paperSize="9" scale="46" fitToHeight="0"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DF614-4297-409A-8AAA-98DEAA9E217D}">
  <sheetPr>
    <tabColor theme="6" tint="-0.499984740745262"/>
    <pageSetUpPr fitToPage="1"/>
  </sheetPr>
  <dimension ref="A1:R11"/>
  <sheetViews>
    <sheetView view="pageBreakPreview" zoomScaleNormal="80" zoomScaleSheetLayoutView="100" workbookViewId="0">
      <selection activeCell="N11" sqref="N11"/>
    </sheetView>
  </sheetViews>
  <sheetFormatPr baseColWidth="10" defaultColWidth="9" defaultRowHeight="15"/>
  <cols>
    <col min="1" max="1" width="34.6640625" style="1" customWidth="1"/>
    <col min="2" max="10" width="10.33203125" style="1" customWidth="1"/>
    <col min="11" max="14" width="11.33203125" style="1" customWidth="1"/>
    <col min="15" max="22" width="10.33203125" style="1" customWidth="1"/>
    <col min="23" max="16384" width="9" style="1"/>
  </cols>
  <sheetData>
    <row r="1" spans="1:18" ht="22">
      <c r="A1" s="248" t="s">
        <v>77</v>
      </c>
    </row>
    <row r="3" spans="1:18">
      <c r="A3" s="13" t="s">
        <v>55</v>
      </c>
    </row>
    <row r="4" spans="1:18" ht="16">
      <c r="A4" s="47" t="s">
        <v>201</v>
      </c>
      <c r="B4" s="249">
        <v>2013</v>
      </c>
      <c r="C4" s="249">
        <v>2014</v>
      </c>
      <c r="D4" s="249">
        <v>2015</v>
      </c>
      <c r="E4" s="249">
        <v>2016</v>
      </c>
      <c r="F4" s="249">
        <v>2017</v>
      </c>
      <c r="G4" s="249">
        <v>2018</v>
      </c>
      <c r="H4" s="249">
        <v>2019</v>
      </c>
      <c r="I4" s="249">
        <v>2020</v>
      </c>
      <c r="J4" s="249">
        <v>2021</v>
      </c>
      <c r="K4" s="249">
        <v>2022</v>
      </c>
      <c r="L4" s="249" t="s">
        <v>713</v>
      </c>
      <c r="M4" s="249" t="s">
        <v>97</v>
      </c>
      <c r="N4" s="249" t="s">
        <v>172</v>
      </c>
    </row>
    <row r="5" spans="1:18" ht="17">
      <c r="A5" s="47" t="s">
        <v>202</v>
      </c>
      <c r="B5" s="47">
        <v>3</v>
      </c>
      <c r="C5" s="47">
        <v>3</v>
      </c>
      <c r="D5" s="47">
        <v>1</v>
      </c>
      <c r="E5" s="47">
        <v>3</v>
      </c>
      <c r="F5" s="47">
        <v>11</v>
      </c>
      <c r="G5" s="47">
        <v>4</v>
      </c>
      <c r="H5" s="47">
        <v>0</v>
      </c>
      <c r="I5" s="47">
        <v>4</v>
      </c>
      <c r="J5" s="47">
        <v>3</v>
      </c>
      <c r="K5" s="47">
        <v>0</v>
      </c>
      <c r="L5" s="47">
        <v>0</v>
      </c>
      <c r="M5" s="47">
        <v>0</v>
      </c>
      <c r="N5" s="47">
        <v>0</v>
      </c>
    </row>
    <row r="6" spans="1:18" ht="16">
      <c r="A6" s="47" t="s">
        <v>203</v>
      </c>
      <c r="B6" s="47">
        <v>0</v>
      </c>
      <c r="C6" s="47">
        <v>1</v>
      </c>
      <c r="D6" s="47">
        <v>0</v>
      </c>
      <c r="E6" s="47">
        <v>0</v>
      </c>
      <c r="F6" s="47">
        <v>0</v>
      </c>
      <c r="G6" s="47">
        <v>1</v>
      </c>
      <c r="H6" s="47">
        <v>0</v>
      </c>
      <c r="I6" s="47">
        <v>1</v>
      </c>
      <c r="J6" s="47">
        <v>0</v>
      </c>
      <c r="K6" s="47">
        <v>0</v>
      </c>
      <c r="L6" s="47">
        <v>0</v>
      </c>
      <c r="M6" s="47">
        <v>0</v>
      </c>
      <c r="N6" s="47">
        <v>0</v>
      </c>
    </row>
    <row r="7" spans="1:18" ht="17">
      <c r="A7" s="47" t="s">
        <v>204</v>
      </c>
      <c r="B7" s="47">
        <v>0</v>
      </c>
      <c r="C7" s="47">
        <v>86</v>
      </c>
      <c r="D7" s="47">
        <v>0</v>
      </c>
      <c r="E7" s="7">
        <v>2590</v>
      </c>
      <c r="F7" s="47">
        <v>699</v>
      </c>
      <c r="G7" s="47">
        <v>644</v>
      </c>
      <c r="H7" s="47">
        <v>0</v>
      </c>
      <c r="I7" s="47">
        <v>607</v>
      </c>
      <c r="J7" s="179">
        <v>3178</v>
      </c>
      <c r="K7" s="51" t="s">
        <v>8</v>
      </c>
      <c r="L7" s="51" t="s">
        <v>8</v>
      </c>
      <c r="M7" s="51" t="s">
        <v>8</v>
      </c>
      <c r="N7" s="51" t="s">
        <v>8</v>
      </c>
    </row>
    <row r="8" spans="1:18" ht="16">
      <c r="A8" s="47" t="s">
        <v>205</v>
      </c>
      <c r="B8" s="47">
        <v>0</v>
      </c>
      <c r="C8" s="47">
        <v>0</v>
      </c>
      <c r="D8" s="47">
        <v>0</v>
      </c>
      <c r="E8" s="47">
        <v>0</v>
      </c>
      <c r="F8" s="47">
        <v>0</v>
      </c>
      <c r="G8" s="47">
        <v>0</v>
      </c>
      <c r="H8" s="47">
        <v>0</v>
      </c>
      <c r="I8" s="47">
        <v>460</v>
      </c>
      <c r="J8" s="179">
        <v>0</v>
      </c>
      <c r="K8" s="51" t="s">
        <v>8</v>
      </c>
      <c r="L8" s="51" t="s">
        <v>8</v>
      </c>
      <c r="M8" s="51" t="s">
        <v>8</v>
      </c>
      <c r="N8" s="51" t="s">
        <v>8</v>
      </c>
    </row>
    <row r="9" spans="1:18" ht="30" customHeight="1">
      <c r="A9" s="348" t="s">
        <v>206</v>
      </c>
      <c r="B9" s="348"/>
      <c r="C9" s="348"/>
      <c r="D9" s="348"/>
      <c r="E9" s="348"/>
      <c r="F9" s="348"/>
      <c r="G9" s="348"/>
      <c r="H9" s="348"/>
      <c r="I9" s="348"/>
      <c r="J9" s="348"/>
      <c r="K9" s="348"/>
      <c r="L9" s="348"/>
      <c r="M9" s="348"/>
      <c r="N9" s="348"/>
    </row>
    <row r="10" spans="1:18">
      <c r="A10" s="112"/>
      <c r="B10" s="112"/>
      <c r="C10" s="112"/>
      <c r="D10" s="112"/>
      <c r="E10" s="112"/>
      <c r="F10" s="112"/>
      <c r="G10" s="112"/>
      <c r="H10" s="112"/>
      <c r="I10" s="112"/>
      <c r="J10" s="112"/>
      <c r="K10" s="112"/>
      <c r="L10" s="112"/>
      <c r="M10" s="112"/>
      <c r="N10" s="112"/>
      <c r="O10" s="112"/>
      <c r="P10" s="112"/>
      <c r="Q10" s="112"/>
      <c r="R10" s="112"/>
    </row>
    <row r="11" spans="1:18" ht="32">
      <c r="N11" s="256" t="s">
        <v>131</v>
      </c>
    </row>
  </sheetData>
  <mergeCells count="1">
    <mergeCell ref="A9:N9"/>
  </mergeCells>
  <phoneticPr fontId="2"/>
  <hyperlinks>
    <hyperlink ref="N11" location="説明・目次!A1" display="説明・目次!A1" xr:uid="{4AC785B7-D189-DF45-A64B-550DD4DEB7E7}"/>
  </hyperlinks>
  <pageMargins left="0.70866141732283472" right="0.70866141732283472" top="0.74803149606299213" bottom="0.74803149606299213" header="0.31496062992125984" footer="0.31496062992125984"/>
  <pageSetup paperSize="9" scale="47" fitToHeight="0" orientation="portrait"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F4BD7-13B7-4911-A415-BAF187258BD1}">
  <sheetPr>
    <tabColor theme="6" tint="-0.499984740745262"/>
    <pageSetUpPr fitToPage="1"/>
  </sheetPr>
  <dimension ref="A1:X10"/>
  <sheetViews>
    <sheetView view="pageBreakPreview" zoomScaleNormal="80" zoomScaleSheetLayoutView="100" workbookViewId="0">
      <selection activeCell="P10" sqref="P10"/>
    </sheetView>
  </sheetViews>
  <sheetFormatPr baseColWidth="10" defaultColWidth="9" defaultRowHeight="15"/>
  <cols>
    <col min="1" max="1" width="31.33203125" style="1" customWidth="1"/>
    <col min="2" max="23" width="10.33203125" style="1" customWidth="1"/>
    <col min="24" max="16384" width="9" style="1"/>
  </cols>
  <sheetData>
    <row r="1" spans="1:24" ht="22">
      <c r="A1" s="248" t="s">
        <v>77</v>
      </c>
    </row>
    <row r="3" spans="1:24">
      <c r="A3" s="43" t="s">
        <v>207</v>
      </c>
    </row>
    <row r="4" spans="1:24" ht="17">
      <c r="A4" s="47"/>
      <c r="B4" s="249">
        <v>2000</v>
      </c>
      <c r="C4" s="249">
        <v>2010</v>
      </c>
      <c r="D4" s="249">
        <v>2011</v>
      </c>
      <c r="E4" s="249" t="s">
        <v>78</v>
      </c>
      <c r="F4" s="249" t="s">
        <v>79</v>
      </c>
      <c r="G4" s="249">
        <v>2013</v>
      </c>
      <c r="H4" s="249">
        <v>2014</v>
      </c>
      <c r="I4" s="249">
        <v>2015</v>
      </c>
      <c r="J4" s="249">
        <v>2016</v>
      </c>
      <c r="K4" s="249">
        <v>2017</v>
      </c>
      <c r="L4" s="249">
        <v>2018</v>
      </c>
      <c r="M4" s="249">
        <v>2019</v>
      </c>
      <c r="N4" s="249">
        <v>2020</v>
      </c>
      <c r="O4" s="249">
        <v>2021</v>
      </c>
      <c r="P4" s="249">
        <v>2022</v>
      </c>
      <c r="Q4" s="112"/>
      <c r="R4" s="112"/>
      <c r="S4" s="112"/>
      <c r="T4" s="62"/>
      <c r="U4" s="70"/>
      <c r="V4" s="70"/>
      <c r="W4" s="70"/>
      <c r="X4" s="70"/>
    </row>
    <row r="5" spans="1:24" ht="16">
      <c r="A5" s="47" t="s">
        <v>118</v>
      </c>
      <c r="B5" s="45">
        <f>SUM(B6,B7)</f>
        <v>69.5</v>
      </c>
      <c r="C5" s="45">
        <f t="shared" ref="C5:P5" si="0">SUM(C6,C7)</f>
        <v>1.7</v>
      </c>
      <c r="D5" s="45">
        <f t="shared" si="0"/>
        <v>1.5</v>
      </c>
      <c r="E5" s="45">
        <f t="shared" si="0"/>
        <v>2</v>
      </c>
      <c r="F5" s="45">
        <f t="shared" si="0"/>
        <v>2</v>
      </c>
      <c r="G5" s="45">
        <f t="shared" si="0"/>
        <v>1.5</v>
      </c>
      <c r="H5" s="45">
        <f t="shared" si="0"/>
        <v>2</v>
      </c>
      <c r="I5" s="45">
        <f t="shared" si="0"/>
        <v>1.3</v>
      </c>
      <c r="J5" s="45">
        <f t="shared" si="0"/>
        <v>1.4</v>
      </c>
      <c r="K5" s="45">
        <f t="shared" si="0"/>
        <v>1.1000000000000001</v>
      </c>
      <c r="L5" s="45">
        <f t="shared" si="0"/>
        <v>1</v>
      </c>
      <c r="M5" s="45">
        <f t="shared" si="0"/>
        <v>1</v>
      </c>
      <c r="N5" s="45">
        <f t="shared" si="0"/>
        <v>1</v>
      </c>
      <c r="O5" s="45">
        <f t="shared" ref="O5" si="1">SUM(O6,O7)</f>
        <v>1.6320000000000001</v>
      </c>
      <c r="P5" s="45">
        <f t="shared" si="0"/>
        <v>2.085</v>
      </c>
      <c r="Q5" s="112"/>
      <c r="R5" s="112"/>
      <c r="S5" s="112"/>
      <c r="T5" s="62"/>
      <c r="U5" s="70"/>
      <c r="V5" s="70"/>
      <c r="W5" s="70"/>
      <c r="X5" s="70"/>
    </row>
    <row r="6" spans="1:24" ht="16">
      <c r="A6" s="47" t="s">
        <v>208</v>
      </c>
      <c r="B6" s="47">
        <v>67.599999999999994</v>
      </c>
      <c r="C6" s="47">
        <v>1.5</v>
      </c>
      <c r="D6" s="35">
        <v>1.4</v>
      </c>
      <c r="E6" s="35">
        <v>1.8</v>
      </c>
      <c r="F6" s="35">
        <v>1.8</v>
      </c>
      <c r="G6" s="47">
        <v>1.3</v>
      </c>
      <c r="H6" s="9">
        <v>2</v>
      </c>
      <c r="I6" s="9">
        <v>1.2</v>
      </c>
      <c r="J6" s="9">
        <v>0.8</v>
      </c>
      <c r="K6" s="9">
        <v>0.7</v>
      </c>
      <c r="L6" s="48">
        <v>0.8</v>
      </c>
      <c r="M6" s="47">
        <v>0.8</v>
      </c>
      <c r="N6" s="47">
        <v>0.7</v>
      </c>
      <c r="O6" s="45">
        <v>0.66100000000000003</v>
      </c>
      <c r="P6" s="45">
        <v>0.57999999999999996</v>
      </c>
      <c r="T6" s="70"/>
      <c r="U6" s="70"/>
      <c r="V6" s="70"/>
      <c r="W6" s="70"/>
      <c r="X6" s="70"/>
    </row>
    <row r="7" spans="1:24" ht="16">
      <c r="A7" s="47" t="s">
        <v>209</v>
      </c>
      <c r="B7" s="47">
        <v>1.9</v>
      </c>
      <c r="C7" s="47">
        <v>0.2</v>
      </c>
      <c r="D7" s="35">
        <v>0.1</v>
      </c>
      <c r="E7" s="35">
        <v>0.2</v>
      </c>
      <c r="F7" s="35">
        <v>0.2</v>
      </c>
      <c r="G7" s="47">
        <v>0.2</v>
      </c>
      <c r="H7" s="47">
        <v>0</v>
      </c>
      <c r="I7" s="47">
        <v>0.1</v>
      </c>
      <c r="J7" s="47">
        <v>0.6</v>
      </c>
      <c r="K7" s="47">
        <v>0.4</v>
      </c>
      <c r="L7" s="47">
        <v>0.2</v>
      </c>
      <c r="M7" s="47">
        <v>0.2</v>
      </c>
      <c r="N7" s="47">
        <v>0.3</v>
      </c>
      <c r="O7" s="45">
        <v>0.97099999999999997</v>
      </c>
      <c r="P7" s="45">
        <v>1.5049999999999999</v>
      </c>
      <c r="T7" s="70"/>
      <c r="U7" s="70"/>
      <c r="V7" s="70"/>
      <c r="W7" s="70"/>
      <c r="X7" s="70"/>
    </row>
    <row r="8" spans="1:24" ht="15" customHeight="1">
      <c r="A8" s="348" t="s">
        <v>210</v>
      </c>
      <c r="B8" s="348"/>
      <c r="C8" s="348"/>
      <c r="D8" s="348"/>
      <c r="E8" s="348"/>
      <c r="F8" s="348"/>
      <c r="G8" s="348"/>
      <c r="H8" s="348"/>
      <c r="I8" s="348"/>
      <c r="J8" s="348"/>
      <c r="K8" s="348"/>
      <c r="L8" s="348"/>
      <c r="M8" s="348"/>
      <c r="N8" s="348"/>
      <c r="O8" s="348"/>
      <c r="P8" s="348"/>
    </row>
    <row r="9" spans="1:24">
      <c r="A9" s="112"/>
      <c r="B9" s="112"/>
      <c r="C9" s="112"/>
      <c r="D9" s="112"/>
      <c r="E9" s="112"/>
      <c r="F9" s="112"/>
      <c r="G9" s="112"/>
      <c r="H9" s="112"/>
      <c r="I9" s="112"/>
      <c r="J9" s="112"/>
      <c r="K9" s="112"/>
      <c r="L9" s="112"/>
      <c r="M9" s="112"/>
      <c r="N9" s="112"/>
      <c r="O9" s="112"/>
      <c r="P9" s="112"/>
      <c r="Q9" s="112"/>
      <c r="R9" s="112"/>
      <c r="S9" s="112"/>
    </row>
    <row r="10" spans="1:24" ht="32">
      <c r="A10" s="112"/>
      <c r="B10" s="112"/>
      <c r="C10" s="112"/>
      <c r="D10" s="112"/>
      <c r="E10" s="112"/>
      <c r="F10" s="112"/>
      <c r="G10" s="112"/>
      <c r="H10" s="112"/>
      <c r="I10" s="112"/>
      <c r="J10" s="112"/>
      <c r="K10" s="112"/>
      <c r="L10" s="112"/>
      <c r="M10" s="112"/>
      <c r="N10" s="112"/>
      <c r="O10" s="112"/>
      <c r="P10" s="256" t="s">
        <v>131</v>
      </c>
      <c r="Q10" s="112"/>
      <c r="R10" s="112"/>
      <c r="S10" s="112"/>
    </row>
  </sheetData>
  <mergeCells count="1">
    <mergeCell ref="A8:P8"/>
  </mergeCells>
  <phoneticPr fontId="2"/>
  <hyperlinks>
    <hyperlink ref="P10" location="説明・目次!A1" display="説明・目次!A1" xr:uid="{E9B4F98C-6EBA-1247-ADE8-577BB929FF91}"/>
  </hyperlinks>
  <pageMargins left="0.70866141732283472" right="0.70866141732283472" top="0.74803149606299213" bottom="0.74803149606299213" header="0.31496062992125984" footer="0.31496062992125984"/>
  <pageSetup paperSize="9" scale="44" fitToHeight="0"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18F57-2BA7-4034-BB71-B9DAF2EAA3FA}">
  <sheetPr>
    <tabColor theme="6" tint="-0.499984740745262"/>
    <pageSetUpPr fitToPage="1"/>
  </sheetPr>
  <dimension ref="A1:W8"/>
  <sheetViews>
    <sheetView view="pageBreakPreview" zoomScaleNormal="80" zoomScaleSheetLayoutView="100" workbookViewId="0">
      <selection activeCell="J8" sqref="J8"/>
    </sheetView>
  </sheetViews>
  <sheetFormatPr baseColWidth="10" defaultColWidth="9" defaultRowHeight="15"/>
  <cols>
    <col min="1" max="1" width="34.83203125" style="1" customWidth="1"/>
    <col min="2" max="23" width="10.33203125" style="1" customWidth="1"/>
    <col min="24" max="16384" width="9" style="1"/>
  </cols>
  <sheetData>
    <row r="1" spans="1:23" ht="22">
      <c r="A1" s="248" t="s">
        <v>77</v>
      </c>
    </row>
    <row r="3" spans="1:23">
      <c r="A3" s="43" t="s">
        <v>212</v>
      </c>
    </row>
    <row r="4" spans="1:23">
      <c r="A4" s="47"/>
      <c r="B4" s="249">
        <v>2014</v>
      </c>
      <c r="C4" s="249">
        <v>2015</v>
      </c>
      <c r="D4" s="249">
        <v>2016</v>
      </c>
      <c r="E4" s="249">
        <v>2017</v>
      </c>
      <c r="F4" s="249">
        <v>2018</v>
      </c>
      <c r="G4" s="249">
        <v>2019</v>
      </c>
      <c r="H4" s="249">
        <v>2020</v>
      </c>
      <c r="I4" s="249">
        <v>2021</v>
      </c>
      <c r="J4" s="249">
        <v>2022</v>
      </c>
    </row>
    <row r="5" spans="1:23" ht="16">
      <c r="A5" s="47" t="s">
        <v>213</v>
      </c>
      <c r="B5" s="40">
        <v>6.6</v>
      </c>
      <c r="C5" s="40">
        <v>13.1</v>
      </c>
      <c r="D5" s="40">
        <v>11</v>
      </c>
      <c r="E5" s="40">
        <v>9</v>
      </c>
      <c r="F5" s="40">
        <v>10</v>
      </c>
      <c r="G5" s="41">
        <v>8.4</v>
      </c>
      <c r="H5" s="41">
        <v>6.2</v>
      </c>
      <c r="I5" s="41">
        <v>6.54</v>
      </c>
      <c r="J5" s="41">
        <v>6.9</v>
      </c>
      <c r="K5" s="71"/>
      <c r="L5" s="71"/>
      <c r="M5" s="71"/>
      <c r="N5" s="71"/>
      <c r="O5" s="71"/>
      <c r="P5" s="71"/>
      <c r="Q5" s="71"/>
      <c r="R5" s="71"/>
      <c r="S5" s="72"/>
      <c r="T5" s="72"/>
      <c r="U5" s="72"/>
      <c r="V5" s="72"/>
      <c r="W5" s="72"/>
    </row>
    <row r="6" spans="1:23" ht="16">
      <c r="A6" s="155" t="s">
        <v>214</v>
      </c>
      <c r="B6" s="42">
        <v>33</v>
      </c>
      <c r="C6" s="42">
        <v>34</v>
      </c>
      <c r="D6" s="42">
        <v>35</v>
      </c>
      <c r="E6" s="42">
        <v>34</v>
      </c>
      <c r="F6" s="42">
        <v>35</v>
      </c>
      <c r="G6" s="36">
        <v>33</v>
      </c>
      <c r="H6" s="36">
        <v>33</v>
      </c>
      <c r="I6" s="36">
        <v>33</v>
      </c>
      <c r="J6" s="36">
        <v>32</v>
      </c>
      <c r="K6" s="73"/>
      <c r="L6" s="73"/>
      <c r="M6" s="73"/>
      <c r="N6" s="73"/>
      <c r="O6" s="73"/>
      <c r="P6" s="73"/>
      <c r="Q6" s="73"/>
      <c r="R6" s="73"/>
      <c r="S6" s="74"/>
      <c r="T6" s="74"/>
      <c r="U6" s="74"/>
      <c r="V6" s="74"/>
      <c r="W6" s="74"/>
    </row>
    <row r="7" spans="1:23" ht="15" customHeight="1">
      <c r="A7" s="350" t="s">
        <v>215</v>
      </c>
      <c r="B7" s="350"/>
      <c r="C7" s="350"/>
      <c r="D7" s="350"/>
      <c r="E7" s="350"/>
      <c r="F7" s="350"/>
      <c r="G7" s="350"/>
      <c r="H7" s="350"/>
      <c r="I7" s="350"/>
      <c r="J7" s="350"/>
      <c r="K7" s="62"/>
      <c r="L7" s="62"/>
      <c r="M7" s="62"/>
      <c r="N7" s="62"/>
      <c r="O7" s="62"/>
      <c r="P7" s="62"/>
      <c r="Q7" s="62"/>
      <c r="R7" s="62"/>
      <c r="S7" s="62"/>
    </row>
    <row r="8" spans="1:23" ht="32">
      <c r="J8" s="256" t="s">
        <v>131</v>
      </c>
    </row>
  </sheetData>
  <mergeCells count="1">
    <mergeCell ref="A7:J7"/>
  </mergeCells>
  <phoneticPr fontId="2"/>
  <hyperlinks>
    <hyperlink ref="J8" location="説明・目次!A1" display="説明・目次!A1" xr:uid="{84639949-8331-0348-8F10-7A3C4FC741D9}"/>
  </hyperlinks>
  <pageMargins left="0.70866141732283472" right="0.70866141732283472" top="0.74803149606299213" bottom="0.74803149606299213" header="0.31496062992125984" footer="0.31496062992125984"/>
  <pageSetup paperSize="9" scale="64" fitToHeight="0" orientation="portrait"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61A53-9447-4935-B1C6-AC86B163CB6A}">
  <sheetPr>
    <tabColor theme="6" tint="-0.499984740745262"/>
    <pageSetUpPr fitToPage="1"/>
  </sheetPr>
  <dimension ref="A1:S13"/>
  <sheetViews>
    <sheetView view="pageBreakPreview" zoomScaleNormal="80" zoomScaleSheetLayoutView="100" workbookViewId="0">
      <selection activeCell="P13" sqref="P13"/>
    </sheetView>
  </sheetViews>
  <sheetFormatPr baseColWidth="10" defaultColWidth="9" defaultRowHeight="15"/>
  <cols>
    <col min="1" max="1" width="31.33203125" style="1" customWidth="1"/>
    <col min="2" max="23" width="10.33203125" style="1" customWidth="1"/>
    <col min="24" max="16384" width="9" style="1"/>
  </cols>
  <sheetData>
    <row r="1" spans="1:19" ht="22">
      <c r="A1" s="248" t="s">
        <v>77</v>
      </c>
    </row>
    <row r="3" spans="1:19">
      <c r="A3" s="43" t="s">
        <v>216</v>
      </c>
    </row>
    <row r="4" spans="1:19" ht="17">
      <c r="A4" s="47"/>
      <c r="B4" s="249">
        <v>2005</v>
      </c>
      <c r="C4" s="249">
        <v>2010</v>
      </c>
      <c r="D4" s="249">
        <v>2011</v>
      </c>
      <c r="E4" s="249" t="s">
        <v>78</v>
      </c>
      <c r="F4" s="249" t="s">
        <v>79</v>
      </c>
      <c r="G4" s="249">
        <v>2013</v>
      </c>
      <c r="H4" s="249">
        <v>2014</v>
      </c>
      <c r="I4" s="249">
        <v>2015</v>
      </c>
      <c r="J4" s="249">
        <v>2016</v>
      </c>
      <c r="K4" s="249">
        <v>2017</v>
      </c>
      <c r="L4" s="249">
        <v>2018</v>
      </c>
      <c r="M4" s="249">
        <v>2019</v>
      </c>
      <c r="N4" s="249">
        <v>2020</v>
      </c>
      <c r="O4" s="249">
        <v>2021</v>
      </c>
      <c r="P4" s="249">
        <v>2022</v>
      </c>
    </row>
    <row r="5" spans="1:19" ht="16">
      <c r="A5" s="47" t="s">
        <v>118</v>
      </c>
      <c r="B5" s="5">
        <v>1052</v>
      </c>
      <c r="C5" s="47">
        <v>787</v>
      </c>
      <c r="D5" s="47">
        <v>798</v>
      </c>
      <c r="E5" s="35">
        <v>792</v>
      </c>
      <c r="F5" s="35">
        <v>792</v>
      </c>
      <c r="G5" s="47">
        <v>786</v>
      </c>
      <c r="H5" s="5">
        <v>756</v>
      </c>
      <c r="I5" s="5">
        <v>627</v>
      </c>
      <c r="J5" s="5">
        <v>544</v>
      </c>
      <c r="K5" s="5">
        <v>521</v>
      </c>
      <c r="L5" s="5">
        <v>515</v>
      </c>
      <c r="M5" s="46">
        <v>502.01690000000002</v>
      </c>
      <c r="N5" s="46">
        <v>445.07664699999998</v>
      </c>
      <c r="O5" s="46">
        <v>450.32796999999999</v>
      </c>
      <c r="P5" s="46">
        <v>440</v>
      </c>
    </row>
    <row r="6" spans="1:19" ht="16">
      <c r="A6" s="166" t="s">
        <v>116</v>
      </c>
      <c r="B6" s="47">
        <v>676</v>
      </c>
      <c r="C6" s="47"/>
      <c r="D6" s="47"/>
      <c r="E6" s="35"/>
      <c r="F6" s="35"/>
      <c r="G6" s="46">
        <v>370.46000000000004</v>
      </c>
      <c r="H6" s="46">
        <v>354.66999999999996</v>
      </c>
      <c r="I6" s="46">
        <v>230.94579999999999</v>
      </c>
      <c r="J6" s="46">
        <v>241.87000000000006</v>
      </c>
      <c r="K6" s="46">
        <v>239.54</v>
      </c>
      <c r="L6" s="46">
        <v>214</v>
      </c>
      <c r="M6" s="46">
        <v>230.8</v>
      </c>
      <c r="N6" s="46">
        <v>189.82</v>
      </c>
      <c r="O6" s="56">
        <v>208.52999999999997</v>
      </c>
      <c r="P6" s="56">
        <v>207</v>
      </c>
    </row>
    <row r="7" spans="1:19" ht="16">
      <c r="A7" s="166" t="s">
        <v>115</v>
      </c>
      <c r="B7" s="47">
        <v>139</v>
      </c>
      <c r="C7" s="47"/>
      <c r="D7" s="47"/>
      <c r="E7" s="35"/>
      <c r="F7" s="35"/>
      <c r="G7" s="46">
        <v>229.43571787879119</v>
      </c>
      <c r="H7" s="46">
        <v>214.80604999999997</v>
      </c>
      <c r="I7" s="46">
        <v>252.27120000000002</v>
      </c>
      <c r="J7" s="46">
        <v>233.96</v>
      </c>
      <c r="K7" s="46">
        <v>208</v>
      </c>
      <c r="L7" s="46">
        <v>223</v>
      </c>
      <c r="M7" s="46">
        <v>195.39890000000003</v>
      </c>
      <c r="N7" s="46">
        <v>177.64466999999999</v>
      </c>
      <c r="O7" s="46">
        <v>164.46697</v>
      </c>
      <c r="P7" s="46">
        <v>153</v>
      </c>
    </row>
    <row r="8" spans="1:19" ht="16">
      <c r="A8" s="166" t="s">
        <v>114</v>
      </c>
      <c r="B8" s="47">
        <v>53</v>
      </c>
      <c r="C8" s="47"/>
      <c r="D8" s="47"/>
      <c r="E8" s="35"/>
      <c r="F8" s="35"/>
      <c r="G8" s="46">
        <v>22.909899999999993</v>
      </c>
      <c r="H8" s="46">
        <v>24.052500000000002</v>
      </c>
      <c r="I8" s="46">
        <v>26</v>
      </c>
      <c r="J8" s="46">
        <v>27.324999999999999</v>
      </c>
      <c r="K8" s="46">
        <v>31</v>
      </c>
      <c r="L8" s="46">
        <v>34</v>
      </c>
      <c r="M8" s="46">
        <v>33.084000000000003</v>
      </c>
      <c r="N8" s="46">
        <v>32.666000000000004</v>
      </c>
      <c r="O8" s="46">
        <v>33.779000000000003</v>
      </c>
      <c r="P8" s="46">
        <v>37</v>
      </c>
    </row>
    <row r="9" spans="1:19" ht="16">
      <c r="A9" s="166" t="s">
        <v>113</v>
      </c>
      <c r="B9" s="47">
        <v>185</v>
      </c>
      <c r="C9" s="47"/>
      <c r="D9" s="47"/>
      <c r="E9" s="35"/>
      <c r="F9" s="35"/>
      <c r="G9" s="46">
        <v>162.88900000000004</v>
      </c>
      <c r="H9" s="46">
        <v>162.05000000000001</v>
      </c>
      <c r="I9" s="46">
        <v>118</v>
      </c>
      <c r="J9" s="46">
        <v>40.380000000000003</v>
      </c>
      <c r="K9" s="46">
        <v>43</v>
      </c>
      <c r="L9" s="46">
        <v>43</v>
      </c>
      <c r="M9" s="46">
        <v>42.734000000000002</v>
      </c>
      <c r="N9" s="46">
        <v>44.945976999999999</v>
      </c>
      <c r="O9" s="46">
        <v>43.552000000000007</v>
      </c>
      <c r="P9" s="46">
        <v>43</v>
      </c>
    </row>
    <row r="10" spans="1:19" ht="32">
      <c r="A10" s="47" t="s">
        <v>104</v>
      </c>
      <c r="B10" s="47">
        <v>0</v>
      </c>
      <c r="C10" s="47">
        <v>-39</v>
      </c>
      <c r="D10" s="47">
        <v>-39</v>
      </c>
      <c r="E10" s="35">
        <v>-40</v>
      </c>
      <c r="F10" s="35">
        <v>-40</v>
      </c>
      <c r="G10" s="47">
        <v>-45</v>
      </c>
      <c r="H10" s="47">
        <v>-50</v>
      </c>
      <c r="I10" s="47">
        <v>-61</v>
      </c>
      <c r="J10" s="47">
        <v>-66</v>
      </c>
      <c r="K10" s="47">
        <v>-68</v>
      </c>
      <c r="L10" s="47">
        <v>-68</v>
      </c>
      <c r="M10" s="46">
        <v>-69.154458002797398</v>
      </c>
      <c r="N10" s="46">
        <v>-70.273663726763203</v>
      </c>
      <c r="O10" s="46">
        <v>-70.696203726152831</v>
      </c>
      <c r="P10" s="46">
        <v>-73.196255282152265</v>
      </c>
    </row>
    <row r="11" spans="1:19" ht="15" customHeight="1">
      <c r="A11" s="348" t="s">
        <v>215</v>
      </c>
      <c r="B11" s="348"/>
      <c r="C11" s="348"/>
      <c r="D11" s="348"/>
      <c r="E11" s="348"/>
      <c r="F11" s="348"/>
      <c r="G11" s="348"/>
      <c r="H11" s="348"/>
      <c r="I11" s="348"/>
      <c r="J11" s="348"/>
      <c r="K11" s="348"/>
      <c r="L11" s="348"/>
      <c r="M11" s="348"/>
      <c r="N11" s="348"/>
      <c r="O11" s="348"/>
      <c r="P11" s="348"/>
      <c r="Q11" s="112"/>
      <c r="R11" s="112"/>
      <c r="S11" s="112"/>
    </row>
    <row r="12" spans="1:19">
      <c r="A12" s="112"/>
      <c r="B12" s="112"/>
      <c r="C12" s="112"/>
      <c r="D12" s="112"/>
      <c r="E12" s="112"/>
      <c r="F12" s="112"/>
      <c r="G12" s="112"/>
      <c r="H12" s="112"/>
      <c r="I12" s="112"/>
      <c r="J12" s="112"/>
      <c r="K12" s="112"/>
      <c r="L12" s="112"/>
      <c r="M12" s="112"/>
      <c r="N12" s="112"/>
      <c r="O12" s="112"/>
      <c r="P12" s="112"/>
      <c r="Q12" s="112"/>
      <c r="R12" s="112"/>
      <c r="S12" s="112"/>
    </row>
    <row r="13" spans="1:19" ht="32">
      <c r="P13" s="256" t="s">
        <v>131</v>
      </c>
    </row>
  </sheetData>
  <mergeCells count="1">
    <mergeCell ref="A11:P11"/>
  </mergeCells>
  <phoneticPr fontId="2"/>
  <hyperlinks>
    <hyperlink ref="P13" location="説明・目次!A1" display="説明・目次!A1" xr:uid="{7C9F89D1-D60C-2E48-8B59-1EA7655E416D}"/>
  </hyperlinks>
  <pageMargins left="0.70866141732283472" right="0.70866141732283472" top="0.74803149606299213" bottom="0.74803149606299213" header="0.31496062992125984" footer="0.31496062992125984"/>
  <pageSetup paperSize="9" scale="44" fitToHeight="0" orientation="portrait"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B0367-064A-4D06-BFF3-79C86C8FBE80}">
  <sheetPr>
    <tabColor theme="6" tint="-0.499984740745262"/>
    <pageSetUpPr fitToPage="1"/>
  </sheetPr>
  <dimension ref="A1:S13"/>
  <sheetViews>
    <sheetView view="pageBreakPreview" zoomScaleNormal="80" zoomScaleSheetLayoutView="100" workbookViewId="0">
      <selection activeCell="O13" sqref="O13"/>
    </sheetView>
  </sheetViews>
  <sheetFormatPr baseColWidth="10" defaultColWidth="9" defaultRowHeight="15"/>
  <cols>
    <col min="1" max="1" width="32.33203125" style="1" customWidth="1"/>
    <col min="2" max="23" width="10.33203125" style="1" customWidth="1"/>
    <col min="24" max="16384" width="9" style="1"/>
  </cols>
  <sheetData>
    <row r="1" spans="1:19" ht="22">
      <c r="A1" s="248" t="s">
        <v>77</v>
      </c>
    </row>
    <row r="3" spans="1:19">
      <c r="A3" s="43" t="s">
        <v>217</v>
      </c>
    </row>
    <row r="4" spans="1:19" ht="17">
      <c r="A4" s="47"/>
      <c r="B4" s="249">
        <v>2005</v>
      </c>
      <c r="C4" s="249">
        <v>2011</v>
      </c>
      <c r="D4" s="249" t="s">
        <v>78</v>
      </c>
      <c r="E4" s="249" t="s">
        <v>79</v>
      </c>
      <c r="F4" s="249">
        <v>2013</v>
      </c>
      <c r="G4" s="249">
        <v>2014</v>
      </c>
      <c r="H4" s="249">
        <v>2015</v>
      </c>
      <c r="I4" s="249">
        <v>2016</v>
      </c>
      <c r="J4" s="249">
        <v>2017</v>
      </c>
      <c r="K4" s="249">
        <v>2018</v>
      </c>
      <c r="L4" s="249">
        <v>2019</v>
      </c>
      <c r="M4" s="249">
        <v>2020</v>
      </c>
      <c r="N4" s="249">
        <v>2021</v>
      </c>
      <c r="O4" s="249">
        <v>2022</v>
      </c>
    </row>
    <row r="5" spans="1:19" ht="16">
      <c r="A5" s="47" t="s">
        <v>118</v>
      </c>
      <c r="B5" s="5">
        <v>309</v>
      </c>
      <c r="C5" s="47">
        <v>247</v>
      </c>
      <c r="D5" s="35">
        <v>189</v>
      </c>
      <c r="E5" s="35">
        <v>189</v>
      </c>
      <c r="F5" s="47">
        <v>87</v>
      </c>
      <c r="G5" s="5">
        <v>69</v>
      </c>
      <c r="H5" s="5">
        <v>63</v>
      </c>
      <c r="I5" s="5">
        <v>72</v>
      </c>
      <c r="J5" s="5">
        <v>76</v>
      </c>
      <c r="K5" s="5">
        <v>168</v>
      </c>
      <c r="L5" s="50">
        <v>125.27860000000001</v>
      </c>
      <c r="M5" s="46">
        <v>53.219679999999997</v>
      </c>
      <c r="N5" s="46">
        <v>47.941679999999998</v>
      </c>
      <c r="O5" s="46">
        <v>43.096989999999998</v>
      </c>
      <c r="S5" s="65"/>
    </row>
    <row r="6" spans="1:19" ht="16">
      <c r="A6" s="166" t="s">
        <v>116</v>
      </c>
      <c r="B6" s="46">
        <v>55.8</v>
      </c>
      <c r="C6" s="47"/>
      <c r="D6" s="35"/>
      <c r="E6" s="35"/>
      <c r="F6" s="46">
        <v>15.18</v>
      </c>
      <c r="G6" s="46">
        <v>17.71</v>
      </c>
      <c r="H6" s="46">
        <v>10.15</v>
      </c>
      <c r="I6" s="46">
        <v>34.64</v>
      </c>
      <c r="J6" s="46">
        <v>18.600000000000001</v>
      </c>
      <c r="K6" s="46">
        <v>19.670000000000002</v>
      </c>
      <c r="L6" s="50">
        <v>14.93</v>
      </c>
      <c r="M6" s="46">
        <v>9.41</v>
      </c>
      <c r="N6" s="56">
        <v>10.436299999999999</v>
      </c>
      <c r="O6" s="56">
        <v>5.36693</v>
      </c>
      <c r="S6" s="65"/>
    </row>
    <row r="7" spans="1:19" ht="16">
      <c r="A7" s="166" t="s">
        <v>115</v>
      </c>
      <c r="B7" s="46">
        <v>143.54530000000003</v>
      </c>
      <c r="C7" s="47"/>
      <c r="D7" s="35"/>
      <c r="E7" s="35"/>
      <c r="F7" s="46">
        <v>71.805199999999985</v>
      </c>
      <c r="G7" s="46">
        <v>51.250599999999991</v>
      </c>
      <c r="H7" s="46">
        <v>51.69</v>
      </c>
      <c r="I7" s="46">
        <v>36.601199999999999</v>
      </c>
      <c r="J7" s="46">
        <v>56.569499999999998</v>
      </c>
      <c r="K7" s="46">
        <v>147.83066000000002</v>
      </c>
      <c r="L7" s="46">
        <v>110.3486</v>
      </c>
      <c r="M7" s="46">
        <v>43.397480000000002</v>
      </c>
      <c r="N7" s="46">
        <v>37.133380000000002</v>
      </c>
      <c r="O7" s="46">
        <v>37.730064460000001</v>
      </c>
      <c r="S7" s="61"/>
    </row>
    <row r="8" spans="1:19" ht="16">
      <c r="A8" s="166" t="s">
        <v>114</v>
      </c>
      <c r="B8" s="46">
        <v>107.824</v>
      </c>
      <c r="C8" s="47"/>
      <c r="D8" s="35"/>
      <c r="E8" s="35"/>
      <c r="F8" s="46">
        <v>0.25559999999999999</v>
      </c>
      <c r="G8" s="46">
        <v>0.23850000000000002</v>
      </c>
      <c r="H8" s="46">
        <v>0.82530000000000003</v>
      </c>
      <c r="I8" s="46">
        <v>0.439</v>
      </c>
      <c r="J8" s="46">
        <v>0.58430000000000004</v>
      </c>
      <c r="K8" s="46">
        <v>0.41789999999999994</v>
      </c>
      <c r="L8" s="46">
        <v>0.38790000000000002</v>
      </c>
      <c r="M8" s="46">
        <v>0.41220000000000001</v>
      </c>
      <c r="N8" s="46">
        <v>0.372</v>
      </c>
      <c r="O8" s="46">
        <v>0.43099999999999999</v>
      </c>
      <c r="S8" s="61"/>
    </row>
    <row r="9" spans="1:19" ht="16">
      <c r="A9" s="166" t="s">
        <v>113</v>
      </c>
      <c r="B9" s="46">
        <v>1.7</v>
      </c>
      <c r="C9" s="47"/>
      <c r="D9" s="35"/>
      <c r="E9" s="35"/>
      <c r="F9" s="46">
        <v>4.3999999999999997E-2</v>
      </c>
      <c r="G9" s="46">
        <v>3.2800000000000003E-2</v>
      </c>
      <c r="H9" s="46">
        <v>3.2599999999999997E-2</v>
      </c>
      <c r="I9" s="46">
        <v>3.2300000000000002E-2</v>
      </c>
      <c r="J9" s="46">
        <v>2.3699999999999999E-2</v>
      </c>
      <c r="K9" s="46">
        <v>0</v>
      </c>
      <c r="L9" s="47">
        <v>0</v>
      </c>
      <c r="M9" s="46">
        <v>0</v>
      </c>
      <c r="N9" s="46">
        <v>0</v>
      </c>
      <c r="O9" s="46">
        <v>4.2200000000000001E-2</v>
      </c>
    </row>
    <row r="10" spans="1:19" ht="32">
      <c r="A10" s="47" t="s">
        <v>104</v>
      </c>
      <c r="B10" s="47">
        <v>0</v>
      </c>
      <c r="C10" s="47">
        <v>-36</v>
      </c>
      <c r="D10" s="35">
        <v>-51</v>
      </c>
      <c r="E10" s="35">
        <v>-51</v>
      </c>
      <c r="F10" s="47">
        <v>-79</v>
      </c>
      <c r="G10" s="47">
        <v>-84</v>
      </c>
      <c r="H10" s="47">
        <v>-87</v>
      </c>
      <c r="I10" s="47">
        <v>-85</v>
      </c>
      <c r="J10" s="47">
        <v>-84</v>
      </c>
      <c r="K10" s="47">
        <v>-65</v>
      </c>
      <c r="L10" s="46">
        <v>-73.695669440060399</v>
      </c>
      <c r="M10" s="46">
        <v>-87.890882217728901</v>
      </c>
      <c r="N10" s="46">
        <v>-89.378998417223784</v>
      </c>
      <c r="O10" s="46">
        <v>-91.266853401730359</v>
      </c>
      <c r="S10" s="61"/>
    </row>
    <row r="11" spans="1:19" ht="15" customHeight="1">
      <c r="A11" s="348" t="s">
        <v>215</v>
      </c>
      <c r="B11" s="348"/>
      <c r="C11" s="348"/>
      <c r="D11" s="348"/>
      <c r="E11" s="348"/>
      <c r="F11" s="348"/>
      <c r="G11" s="348"/>
      <c r="H11" s="348"/>
      <c r="I11" s="348"/>
      <c r="J11" s="348"/>
      <c r="K11" s="348"/>
      <c r="L11" s="348"/>
      <c r="M11" s="348"/>
      <c r="N11" s="348"/>
      <c r="O11" s="348"/>
    </row>
    <row r="12" spans="1:19">
      <c r="A12" s="112"/>
      <c r="B12" s="112"/>
      <c r="C12" s="112"/>
      <c r="D12" s="112"/>
      <c r="E12" s="112"/>
      <c r="F12" s="112"/>
      <c r="G12" s="112"/>
      <c r="H12" s="112"/>
      <c r="I12" s="112"/>
      <c r="J12" s="112"/>
      <c r="K12" s="112"/>
      <c r="L12" s="112"/>
      <c r="M12" s="112"/>
      <c r="N12" s="112"/>
      <c r="O12" s="112"/>
      <c r="P12" s="112"/>
      <c r="Q12" s="112"/>
      <c r="R12" s="112"/>
      <c r="S12" s="112"/>
    </row>
    <row r="13" spans="1:19" ht="32">
      <c r="O13" s="256" t="s">
        <v>131</v>
      </c>
    </row>
  </sheetData>
  <mergeCells count="1">
    <mergeCell ref="A11:O11"/>
  </mergeCells>
  <phoneticPr fontId="2"/>
  <hyperlinks>
    <hyperlink ref="O13" location="説明・目次!A1" display="説明・目次!A1" xr:uid="{6A7DEE8C-D987-BF42-BB73-BA4F5D7B1828}"/>
  </hyperlinks>
  <pageMargins left="0.70866141732283472" right="0.70866141732283472" top="0.74803149606299213" bottom="0.74803149606299213" header="0.31496062992125984" footer="0.31496062992125984"/>
  <pageSetup paperSize="9" scale="46" fitToHeight="0" orientation="portrait"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BF79A-15D1-4407-94D1-500150E42ED0}">
  <sheetPr>
    <tabColor theme="6" tint="-0.499984740745262"/>
    <pageSetUpPr fitToPage="1"/>
  </sheetPr>
  <dimension ref="A1:U11"/>
  <sheetViews>
    <sheetView view="pageBreakPreview" zoomScaleNormal="80" zoomScaleSheetLayoutView="100" workbookViewId="0">
      <selection activeCell="S11" sqref="S11"/>
    </sheetView>
  </sheetViews>
  <sheetFormatPr baseColWidth="10" defaultColWidth="9" defaultRowHeight="15"/>
  <cols>
    <col min="1" max="1" width="36.6640625" style="1" customWidth="1"/>
    <col min="2" max="23" width="10.33203125" style="1" customWidth="1"/>
    <col min="24" max="16384" width="9" style="1"/>
  </cols>
  <sheetData>
    <row r="1" spans="1:21" ht="22">
      <c r="A1" s="248" t="s">
        <v>77</v>
      </c>
    </row>
    <row r="3" spans="1:21">
      <c r="A3" s="43" t="s">
        <v>218</v>
      </c>
    </row>
    <row r="4" spans="1:21" ht="17">
      <c r="A4" s="47"/>
      <c r="B4" s="258">
        <v>2005</v>
      </c>
      <c r="C4" s="258">
        <v>2007</v>
      </c>
      <c r="D4" s="258">
        <v>2008</v>
      </c>
      <c r="E4" s="258">
        <v>2009</v>
      </c>
      <c r="F4" s="258">
        <v>2010</v>
      </c>
      <c r="G4" s="249">
        <v>2011</v>
      </c>
      <c r="H4" s="249" t="s">
        <v>78</v>
      </c>
      <c r="I4" s="249" t="s">
        <v>79</v>
      </c>
      <c r="J4" s="249">
        <v>2013</v>
      </c>
      <c r="K4" s="249">
        <v>2014</v>
      </c>
      <c r="L4" s="249">
        <v>2015</v>
      </c>
      <c r="M4" s="249">
        <v>2016</v>
      </c>
      <c r="N4" s="249">
        <v>2017</v>
      </c>
      <c r="O4" s="249">
        <v>2018</v>
      </c>
      <c r="P4" s="249">
        <v>2019</v>
      </c>
      <c r="Q4" s="249">
        <v>2020</v>
      </c>
      <c r="R4" s="249">
        <v>2021</v>
      </c>
      <c r="S4" s="249">
        <v>2022</v>
      </c>
    </row>
    <row r="5" spans="1:21" ht="16">
      <c r="A5" s="47" t="s">
        <v>219</v>
      </c>
      <c r="B5" s="48">
        <v>5.2</v>
      </c>
      <c r="C5" s="47">
        <v>7.3</v>
      </c>
      <c r="D5" s="47">
        <v>8.3000000000000007</v>
      </c>
      <c r="E5" s="47">
        <v>9.1999999999999993</v>
      </c>
      <c r="F5" s="45">
        <v>9</v>
      </c>
      <c r="G5" s="47">
        <v>10.8</v>
      </c>
      <c r="H5" s="35">
        <v>8.9</v>
      </c>
      <c r="I5" s="35">
        <v>8.9</v>
      </c>
      <c r="J5" s="47">
        <v>13.6</v>
      </c>
      <c r="K5" s="48">
        <v>14.2</v>
      </c>
      <c r="L5" s="48">
        <v>15.7</v>
      </c>
      <c r="M5" s="48">
        <v>15.9</v>
      </c>
      <c r="N5" s="48">
        <v>17</v>
      </c>
      <c r="O5" s="106">
        <v>17.399999999999999</v>
      </c>
      <c r="P5" s="45">
        <v>18.5</v>
      </c>
      <c r="Q5" s="45">
        <v>20.7</v>
      </c>
      <c r="R5" s="45">
        <v>21.2</v>
      </c>
      <c r="S5" s="45">
        <v>22.6</v>
      </c>
      <c r="T5" s="100"/>
      <c r="U5" s="100"/>
    </row>
    <row r="6" spans="1:21" ht="16">
      <c r="A6" s="47" t="s">
        <v>220</v>
      </c>
      <c r="B6" s="47">
        <v>17.5</v>
      </c>
      <c r="C6" s="47">
        <v>16.600000000000001</v>
      </c>
      <c r="D6" s="47">
        <v>16.3</v>
      </c>
      <c r="E6" s="47">
        <v>16.2</v>
      </c>
      <c r="F6" s="47">
        <v>16.600000000000001</v>
      </c>
      <c r="G6" s="47">
        <v>15.9</v>
      </c>
      <c r="H6" s="35">
        <v>13.5</v>
      </c>
      <c r="I6" s="35">
        <v>13.5</v>
      </c>
      <c r="J6" s="47">
        <v>14.5</v>
      </c>
      <c r="K6" s="52">
        <v>14</v>
      </c>
      <c r="L6" s="52">
        <v>14.3</v>
      </c>
      <c r="M6" s="52">
        <v>14.9</v>
      </c>
      <c r="N6" s="52">
        <v>15.4</v>
      </c>
      <c r="O6" s="52">
        <v>16.3</v>
      </c>
      <c r="P6" s="45">
        <v>16.3</v>
      </c>
      <c r="Q6" s="45">
        <v>17.399999999999999</v>
      </c>
      <c r="R6" s="45">
        <v>17.3</v>
      </c>
      <c r="S6" s="45">
        <v>15.8</v>
      </c>
      <c r="T6" s="100"/>
      <c r="U6" s="100"/>
    </row>
    <row r="7" spans="1:21" ht="32">
      <c r="A7" s="47" t="s">
        <v>221</v>
      </c>
      <c r="B7" s="47">
        <v>20.5</v>
      </c>
      <c r="C7" s="47">
        <v>25.2</v>
      </c>
      <c r="D7" s="47">
        <v>28.3</v>
      </c>
      <c r="E7" s="45">
        <v>30</v>
      </c>
      <c r="F7" s="47">
        <v>31.8</v>
      </c>
      <c r="G7" s="45">
        <v>37</v>
      </c>
      <c r="H7" s="35">
        <v>30.7</v>
      </c>
      <c r="I7" s="35">
        <v>30.7</v>
      </c>
      <c r="J7" s="45">
        <v>42</v>
      </c>
      <c r="K7" s="47">
        <v>45.2</v>
      </c>
      <c r="L7" s="47">
        <v>51.4</v>
      </c>
      <c r="M7" s="47">
        <v>53.1</v>
      </c>
      <c r="N7" s="47">
        <v>57.5</v>
      </c>
      <c r="O7" s="47">
        <v>59.5</v>
      </c>
      <c r="P7" s="45">
        <v>63.2</v>
      </c>
      <c r="Q7" s="45">
        <v>70.2</v>
      </c>
      <c r="R7" s="45">
        <v>77</v>
      </c>
      <c r="S7" s="45">
        <v>84.6</v>
      </c>
      <c r="T7" s="100"/>
      <c r="U7" s="100"/>
    </row>
    <row r="8" spans="1:21" ht="32">
      <c r="A8" s="47" t="s">
        <v>222</v>
      </c>
      <c r="B8" s="47">
        <v>11.2</v>
      </c>
      <c r="C8" s="47">
        <v>11.7</v>
      </c>
      <c r="D8" s="47">
        <v>11.5</v>
      </c>
      <c r="E8" s="47">
        <v>16.100000000000001</v>
      </c>
      <c r="F8" s="47">
        <v>18.8</v>
      </c>
      <c r="G8" s="45">
        <v>22</v>
      </c>
      <c r="H8" s="35">
        <v>18.100000000000001</v>
      </c>
      <c r="I8" s="35">
        <v>18.100000000000001</v>
      </c>
      <c r="J8" s="47">
        <v>24.4</v>
      </c>
      <c r="K8" s="47">
        <v>24.4</v>
      </c>
      <c r="L8" s="47">
        <v>28.6</v>
      </c>
      <c r="M8" s="47">
        <v>30.6</v>
      </c>
      <c r="N8" s="47">
        <v>34.799999999999997</v>
      </c>
      <c r="O8" s="45">
        <v>39</v>
      </c>
      <c r="P8" s="45">
        <v>44.1</v>
      </c>
      <c r="Q8" s="45">
        <v>51.4</v>
      </c>
      <c r="R8" s="45">
        <v>62.8</v>
      </c>
      <c r="S8" s="45">
        <v>59.4</v>
      </c>
      <c r="T8" s="100"/>
      <c r="U8" s="100"/>
    </row>
    <row r="9" spans="1:21" ht="36" customHeight="1">
      <c r="A9" s="348" t="s">
        <v>223</v>
      </c>
      <c r="B9" s="348"/>
      <c r="C9" s="348"/>
      <c r="D9" s="348"/>
      <c r="E9" s="348"/>
      <c r="F9" s="348"/>
      <c r="G9" s="348"/>
      <c r="H9" s="348"/>
      <c r="I9" s="348"/>
      <c r="J9" s="348"/>
      <c r="K9" s="348"/>
      <c r="L9" s="348"/>
      <c r="M9" s="348"/>
      <c r="N9" s="348"/>
      <c r="O9" s="348"/>
      <c r="P9" s="348"/>
      <c r="Q9" s="348"/>
      <c r="R9" s="348"/>
      <c r="S9" s="348"/>
    </row>
    <row r="10" spans="1:21">
      <c r="A10" s="112"/>
      <c r="B10" s="112"/>
      <c r="C10" s="112"/>
      <c r="D10" s="112"/>
      <c r="E10" s="112"/>
      <c r="F10" s="112"/>
      <c r="G10" s="112"/>
      <c r="H10" s="112"/>
      <c r="I10" s="112"/>
      <c r="J10" s="112"/>
      <c r="K10" s="112"/>
      <c r="L10" s="112"/>
      <c r="M10" s="112"/>
      <c r="N10" s="112"/>
      <c r="O10" s="112"/>
      <c r="P10" s="112"/>
      <c r="Q10" s="112"/>
      <c r="R10" s="112"/>
    </row>
    <row r="11" spans="1:21" ht="32">
      <c r="S11" s="256" t="s">
        <v>131</v>
      </c>
    </row>
  </sheetData>
  <mergeCells count="1">
    <mergeCell ref="A9:S9"/>
  </mergeCells>
  <phoneticPr fontId="2"/>
  <hyperlinks>
    <hyperlink ref="S11" location="説明・目次!A1" display="説明・目次!A1" xr:uid="{039627A1-E4BF-B047-A12F-4CD3A53E4B16}"/>
  </hyperlinks>
  <pageMargins left="0.70866141732283472" right="0.70866141732283472" top="0.74803149606299213" bottom="0.74803149606299213" header="0.31496062992125984" footer="0.31496062992125984"/>
  <pageSetup paperSize="9" scale="36" fitToHeight="0" orientation="portrait"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10AC2-72EA-44BF-BB84-14E0EBBCA6AD}">
  <sheetPr>
    <tabColor theme="6" tint="-0.499984740745262"/>
    <pageSetUpPr fitToPage="1"/>
  </sheetPr>
  <dimension ref="A1:Q13"/>
  <sheetViews>
    <sheetView view="pageBreakPreview" zoomScaleNormal="80" zoomScaleSheetLayoutView="100" workbookViewId="0">
      <selection activeCell="Q13" sqref="Q13"/>
    </sheetView>
  </sheetViews>
  <sheetFormatPr baseColWidth="10" defaultColWidth="9" defaultRowHeight="15"/>
  <cols>
    <col min="1" max="1" width="33" style="1" customWidth="1"/>
    <col min="2" max="21" width="10.33203125" style="1" customWidth="1"/>
    <col min="22" max="16384" width="9" style="1"/>
  </cols>
  <sheetData>
    <row r="1" spans="1:17" ht="22">
      <c r="A1" s="248" t="s">
        <v>77</v>
      </c>
    </row>
    <row r="3" spans="1:17">
      <c r="A3" s="43" t="s">
        <v>224</v>
      </c>
    </row>
    <row r="4" spans="1:17" ht="17">
      <c r="A4" s="47"/>
      <c r="B4" s="258">
        <v>2005</v>
      </c>
      <c r="C4" s="258">
        <v>2009</v>
      </c>
      <c r="D4" s="258">
        <v>2010</v>
      </c>
      <c r="E4" s="249">
        <v>2011</v>
      </c>
      <c r="F4" s="249" t="s">
        <v>78</v>
      </c>
      <c r="G4" s="249" t="s">
        <v>79</v>
      </c>
      <c r="H4" s="249">
        <v>2013</v>
      </c>
      <c r="I4" s="249">
        <v>2014</v>
      </c>
      <c r="J4" s="249">
        <v>2015</v>
      </c>
      <c r="K4" s="249">
        <v>2016</v>
      </c>
      <c r="L4" s="249">
        <v>2017</v>
      </c>
      <c r="M4" s="249">
        <v>2018</v>
      </c>
      <c r="N4" s="249">
        <v>2019</v>
      </c>
      <c r="O4" s="249">
        <v>2020</v>
      </c>
      <c r="P4" s="249">
        <v>2021</v>
      </c>
      <c r="Q4" s="249">
        <v>2022</v>
      </c>
    </row>
    <row r="5" spans="1:17" ht="16">
      <c r="A5" s="47" t="s">
        <v>118</v>
      </c>
      <c r="B5" s="5">
        <v>200</v>
      </c>
      <c r="C5" s="46">
        <v>189.77201199999999</v>
      </c>
      <c r="D5" s="47">
        <v>195</v>
      </c>
      <c r="E5" s="47">
        <v>192</v>
      </c>
      <c r="F5" s="35">
        <v>191</v>
      </c>
      <c r="G5" s="35">
        <v>191</v>
      </c>
      <c r="H5" s="47">
        <v>195</v>
      </c>
      <c r="I5" s="5">
        <v>211</v>
      </c>
      <c r="J5" s="5">
        <v>220</v>
      </c>
      <c r="K5" s="5">
        <v>224</v>
      </c>
      <c r="L5" s="5">
        <v>231</v>
      </c>
      <c r="M5" s="5">
        <v>228</v>
      </c>
      <c r="N5" s="46">
        <v>224.73685870000003</v>
      </c>
      <c r="O5" s="46">
        <v>209.77781032711999</v>
      </c>
      <c r="P5" s="46">
        <v>212.18293702175998</v>
      </c>
      <c r="Q5" s="46">
        <v>212.97300000000001</v>
      </c>
    </row>
    <row r="6" spans="1:17" ht="16">
      <c r="A6" s="166" t="s">
        <v>116</v>
      </c>
      <c r="B6" s="46">
        <v>157.17850099999998</v>
      </c>
      <c r="C6" s="46">
        <v>148.42094399999999</v>
      </c>
      <c r="D6" s="46">
        <v>143.71851599999999</v>
      </c>
      <c r="E6" s="46">
        <v>139.90029100000001</v>
      </c>
      <c r="F6" s="35"/>
      <c r="G6" s="56">
        <v>139.02020999999999</v>
      </c>
      <c r="H6" s="46">
        <v>135.89960300000001</v>
      </c>
      <c r="I6" s="46">
        <v>143.68600000000001</v>
      </c>
      <c r="J6" s="46">
        <v>149.20587899999998</v>
      </c>
      <c r="K6" s="46">
        <v>154.54115720000001</v>
      </c>
      <c r="L6" s="46">
        <v>160.88050000000001</v>
      </c>
      <c r="M6" s="46">
        <v>159.16740670000002</v>
      </c>
      <c r="N6" s="46">
        <v>152.0400171</v>
      </c>
      <c r="O6" s="46">
        <v>146.1182689</v>
      </c>
      <c r="P6" s="46">
        <v>150.97503829999999</v>
      </c>
      <c r="Q6" s="46">
        <v>150.52600000000001</v>
      </c>
    </row>
    <row r="7" spans="1:17" ht="16">
      <c r="A7" s="166" t="s">
        <v>115</v>
      </c>
      <c r="B7" s="46">
        <v>25.727233000000002</v>
      </c>
      <c r="C7" s="46">
        <v>27.583406000000004</v>
      </c>
      <c r="D7" s="46">
        <v>32.658867000000001</v>
      </c>
      <c r="E7" s="46">
        <v>33.492808000000004</v>
      </c>
      <c r="F7" s="35"/>
      <c r="G7" s="56">
        <v>34.521680000000003</v>
      </c>
      <c r="H7" s="46">
        <v>39.958384900000006</v>
      </c>
      <c r="I7" s="46">
        <v>48.228000000000002</v>
      </c>
      <c r="J7" s="46">
        <v>50.667208000000009</v>
      </c>
      <c r="K7" s="46">
        <v>49.118591080000009</v>
      </c>
      <c r="L7" s="46">
        <v>48.120100000000001</v>
      </c>
      <c r="M7" s="46">
        <v>48.014400059999993</v>
      </c>
      <c r="N7" s="46">
        <v>49.264030900000009</v>
      </c>
      <c r="O7" s="46">
        <v>41.52917402712</v>
      </c>
      <c r="P7" s="46">
        <v>38.469159161759997</v>
      </c>
      <c r="Q7" s="46">
        <v>38.835999999999999</v>
      </c>
    </row>
    <row r="8" spans="1:17" ht="16">
      <c r="A8" s="166" t="s">
        <v>114</v>
      </c>
      <c r="B8" s="46">
        <v>3.4348299999999998</v>
      </c>
      <c r="C8" s="46">
        <v>4.6017999999999999</v>
      </c>
      <c r="D8" s="46">
        <v>5.1106000000000007</v>
      </c>
      <c r="E8" s="46">
        <v>5.1293800000000003</v>
      </c>
      <c r="F8" s="35"/>
      <c r="G8" s="56">
        <v>4.674499</v>
      </c>
      <c r="H8" s="46">
        <v>4.9348929999999998</v>
      </c>
      <c r="I8" s="46">
        <v>4.2990000000000004</v>
      </c>
      <c r="J8" s="46">
        <v>4.7598529999999997</v>
      </c>
      <c r="K8" s="46">
        <v>5.4567350000000001</v>
      </c>
      <c r="L8" s="46">
        <v>6.6158999999999999</v>
      </c>
      <c r="M8" s="46">
        <v>5.6619754999999996</v>
      </c>
      <c r="N8" s="46">
        <v>7.3098997000000008</v>
      </c>
      <c r="O8" s="46">
        <v>6.2904423999999999</v>
      </c>
      <c r="P8" s="46">
        <v>6.1385925600000002</v>
      </c>
      <c r="Q8" s="46">
        <v>8.3019999999999996</v>
      </c>
    </row>
    <row r="9" spans="1:17" ht="16">
      <c r="A9" s="166" t="s">
        <v>113</v>
      </c>
      <c r="B9" s="46">
        <v>13.538450000000001</v>
      </c>
      <c r="C9" s="46">
        <v>9.1658620000000006</v>
      </c>
      <c r="D9" s="46">
        <v>13.059095000000001</v>
      </c>
      <c r="E9" s="46">
        <v>13.497940999999999</v>
      </c>
      <c r="F9" s="35"/>
      <c r="G9" s="56">
        <v>13.282855999999999</v>
      </c>
      <c r="H9" s="46">
        <v>14.056811</v>
      </c>
      <c r="I9" s="46">
        <v>14.898</v>
      </c>
      <c r="J9" s="46">
        <v>14.997954</v>
      </c>
      <c r="K9" s="46">
        <v>14.772040000000001</v>
      </c>
      <c r="L9" s="46">
        <v>15.628399999999999</v>
      </c>
      <c r="M9" s="46">
        <v>15.418012000000001</v>
      </c>
      <c r="N9" s="46">
        <v>16.122911000000002</v>
      </c>
      <c r="O9" s="46">
        <v>15.839924999999999</v>
      </c>
      <c r="P9" s="46">
        <v>16.600147</v>
      </c>
      <c r="Q9" s="46">
        <v>15.308</v>
      </c>
    </row>
    <row r="10" spans="1:17" ht="32">
      <c r="A10" s="47" t="s">
        <v>104</v>
      </c>
      <c r="B10" s="47">
        <v>0</v>
      </c>
      <c r="C10" s="46">
        <v>-22.143563774459864</v>
      </c>
      <c r="D10" s="47">
        <v>-20</v>
      </c>
      <c r="E10" s="47">
        <v>-23</v>
      </c>
      <c r="F10" s="35">
        <v>-24</v>
      </c>
      <c r="G10" s="35">
        <v>-24</v>
      </c>
      <c r="H10" s="47">
        <v>-28</v>
      </c>
      <c r="I10" s="47">
        <v>-27</v>
      </c>
      <c r="J10" s="47">
        <v>-27</v>
      </c>
      <c r="K10" s="47">
        <v>-25</v>
      </c>
      <c r="L10" s="47">
        <v>-25</v>
      </c>
      <c r="M10" s="47">
        <v>-26</v>
      </c>
      <c r="N10" s="46">
        <v>-27.307503262709044</v>
      </c>
      <c r="O10" s="46">
        <v>-26.242304694255999</v>
      </c>
      <c r="P10" s="46">
        <v>-27.33020042433677</v>
      </c>
      <c r="Q10" s="46">
        <v>-33</v>
      </c>
    </row>
    <row r="11" spans="1:17" ht="14.25" customHeight="1">
      <c r="A11" s="348" t="s">
        <v>225</v>
      </c>
      <c r="B11" s="348"/>
      <c r="C11" s="348"/>
      <c r="D11" s="348"/>
      <c r="E11" s="348"/>
      <c r="F11" s="348"/>
      <c r="G11" s="348"/>
      <c r="H11" s="348"/>
      <c r="I11" s="348"/>
      <c r="J11" s="348"/>
      <c r="K11" s="348"/>
      <c r="L11" s="348"/>
      <c r="M11" s="348"/>
      <c r="N11" s="348"/>
      <c r="O11" s="348"/>
      <c r="P11" s="348"/>
      <c r="Q11" s="348"/>
    </row>
    <row r="12" spans="1:17" ht="14.25" customHeight="1">
      <c r="A12" s="112"/>
      <c r="B12" s="112"/>
      <c r="C12" s="112"/>
      <c r="D12" s="112"/>
      <c r="E12" s="112"/>
      <c r="F12" s="112"/>
      <c r="G12" s="112"/>
      <c r="H12" s="112"/>
      <c r="I12" s="112"/>
      <c r="J12" s="112"/>
      <c r="K12" s="112"/>
      <c r="L12" s="112"/>
      <c r="M12" s="112"/>
      <c r="N12" s="112"/>
      <c r="O12" s="112"/>
      <c r="P12" s="112"/>
      <c r="Q12" s="112"/>
    </row>
    <row r="13" spans="1:17" ht="32">
      <c r="Q13" s="256" t="s">
        <v>131</v>
      </c>
    </row>
  </sheetData>
  <mergeCells count="1">
    <mergeCell ref="A11:Q11"/>
  </mergeCells>
  <phoneticPr fontId="2"/>
  <hyperlinks>
    <hyperlink ref="Q13" location="説明・目次!A1" display="説明・目次!A1" xr:uid="{EBC1B5B1-62CF-B44C-A20E-D3E2D3680124}"/>
  </hyperlinks>
  <pageMargins left="0.70866141732283472" right="0.70866141732283472" top="0.74803149606299213" bottom="0.74803149606299213" header="0.31496062992125984" footer="0.31496062992125984"/>
  <pageSetup paperSize="9" scale="41" fitToHeight="0" orientation="portrait"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30887-E978-4D2C-A006-8612C973279B}">
  <sheetPr>
    <tabColor theme="6" tint="-0.499984740745262"/>
    <pageSetUpPr fitToPage="1"/>
  </sheetPr>
  <dimension ref="A1:S9"/>
  <sheetViews>
    <sheetView view="pageBreakPreview" zoomScaleNormal="80" zoomScaleSheetLayoutView="100" workbookViewId="0">
      <selection activeCell="I9" sqref="I9"/>
    </sheetView>
  </sheetViews>
  <sheetFormatPr baseColWidth="10" defaultColWidth="9" defaultRowHeight="15"/>
  <cols>
    <col min="1" max="1" width="31.33203125" style="1" customWidth="1"/>
    <col min="2" max="23" width="10.33203125" style="1" customWidth="1"/>
    <col min="24" max="16384" width="9" style="1"/>
  </cols>
  <sheetData>
    <row r="1" spans="1:19" ht="22">
      <c r="A1" s="248" t="s">
        <v>77</v>
      </c>
    </row>
    <row r="3" spans="1:19">
      <c r="A3" s="2" t="s">
        <v>226</v>
      </c>
    </row>
    <row r="4" spans="1:19">
      <c r="A4" s="47"/>
      <c r="B4" s="249">
        <v>2015</v>
      </c>
      <c r="C4" s="249">
        <v>2016</v>
      </c>
      <c r="D4" s="249">
        <v>2017</v>
      </c>
      <c r="E4" s="249">
        <v>2018</v>
      </c>
      <c r="F4" s="249">
        <v>2019</v>
      </c>
      <c r="G4" s="249">
        <v>2020</v>
      </c>
      <c r="H4" s="249">
        <v>2021</v>
      </c>
      <c r="I4" s="249">
        <v>2022</v>
      </c>
    </row>
    <row r="5" spans="1:19" ht="32">
      <c r="A5" s="47" t="s">
        <v>228</v>
      </c>
      <c r="B5" s="5">
        <v>197</v>
      </c>
      <c r="C5" s="5">
        <v>206</v>
      </c>
      <c r="D5" s="5">
        <v>214</v>
      </c>
      <c r="E5" s="5">
        <v>211</v>
      </c>
      <c r="F5" s="46">
        <v>209.08624085899999</v>
      </c>
      <c r="G5" s="56">
        <v>192.15599199312001</v>
      </c>
      <c r="H5" s="56">
        <v>194.30354278176</v>
      </c>
      <c r="I5" s="56">
        <v>194.815</v>
      </c>
      <c r="J5" s="75"/>
      <c r="K5" s="75"/>
      <c r="L5" s="75"/>
      <c r="N5" s="75"/>
      <c r="O5" s="75"/>
      <c r="P5" s="75"/>
      <c r="Q5" s="75"/>
      <c r="R5" s="75"/>
      <c r="S5" s="61"/>
    </row>
    <row r="6" spans="1:19" ht="16">
      <c r="A6" s="47" t="s">
        <v>229</v>
      </c>
      <c r="B6" s="47">
        <v>90</v>
      </c>
      <c r="C6" s="47">
        <v>92</v>
      </c>
      <c r="D6" s="47">
        <v>92</v>
      </c>
      <c r="E6" s="47">
        <v>93</v>
      </c>
      <c r="F6" s="46">
        <v>93</v>
      </c>
      <c r="G6" s="163">
        <v>91.599770106036885</v>
      </c>
      <c r="H6" s="163">
        <v>91.57359470513579</v>
      </c>
      <c r="I6" s="163">
        <v>91.474036614969961</v>
      </c>
      <c r="S6" s="61"/>
    </row>
    <row r="7" spans="1:19" ht="15" customHeight="1">
      <c r="A7" s="351" t="s">
        <v>227</v>
      </c>
      <c r="B7" s="351"/>
      <c r="C7" s="351"/>
      <c r="D7" s="351"/>
      <c r="E7" s="351"/>
      <c r="F7" s="351"/>
      <c r="G7" s="351"/>
      <c r="H7" s="351"/>
      <c r="I7" s="351"/>
      <c r="J7" s="184"/>
      <c r="K7" s="184"/>
      <c r="L7" s="184"/>
      <c r="M7" s="184"/>
      <c r="N7" s="184"/>
      <c r="O7" s="184"/>
      <c r="P7" s="184"/>
      <c r="Q7" s="184"/>
      <c r="R7" s="184"/>
      <c r="S7" s="184"/>
    </row>
    <row r="8" spans="1:19">
      <c r="A8" s="184"/>
      <c r="B8" s="184"/>
      <c r="C8" s="184"/>
      <c r="D8" s="184"/>
      <c r="E8" s="184"/>
      <c r="F8" s="184"/>
      <c r="G8" s="184"/>
      <c r="H8" s="184"/>
      <c r="I8" s="184"/>
      <c r="J8" s="184"/>
      <c r="K8" s="184"/>
      <c r="L8" s="184"/>
      <c r="M8" s="184"/>
      <c r="N8" s="184"/>
      <c r="O8" s="184"/>
      <c r="P8" s="184"/>
      <c r="Q8" s="184"/>
      <c r="R8" s="184"/>
      <c r="S8" s="184"/>
    </row>
    <row r="9" spans="1:19" ht="32">
      <c r="A9" s="112"/>
      <c r="B9" s="112"/>
      <c r="C9" s="112"/>
      <c r="D9" s="112"/>
      <c r="E9" s="112"/>
      <c r="F9" s="112"/>
      <c r="G9" s="112"/>
      <c r="H9" s="112"/>
      <c r="I9" s="256" t="s">
        <v>131</v>
      </c>
      <c r="J9" s="112"/>
      <c r="K9" s="112"/>
      <c r="L9" s="112"/>
      <c r="M9" s="112"/>
      <c r="N9" s="112"/>
      <c r="O9" s="112"/>
      <c r="P9" s="112"/>
      <c r="Q9" s="112"/>
      <c r="R9" s="112"/>
      <c r="S9" s="112"/>
    </row>
  </sheetData>
  <mergeCells count="1">
    <mergeCell ref="A7:I7"/>
  </mergeCells>
  <phoneticPr fontId="2"/>
  <hyperlinks>
    <hyperlink ref="I9" location="説明・目次!A1" display="説明・目次!A1" xr:uid="{561173A3-FBA8-9A4E-A663-37BE5DAB31E5}"/>
  </hyperlinks>
  <pageMargins left="0.70866141732283472" right="0.70866141732283472" top="0.74803149606299213" bottom="0.74803149606299213" header="0.31496062992125984" footer="0.31496062992125984"/>
  <pageSetup paperSize="9" scale="71" fitToHeight="0" orientation="portrait"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B1F9C-CA55-4DCD-891C-B0DF53632F0D}">
  <sheetPr>
    <tabColor theme="6" tint="-0.499984740745262"/>
    <pageSetUpPr fitToPage="1"/>
  </sheetPr>
  <dimension ref="A1:W64"/>
  <sheetViews>
    <sheetView view="pageBreakPreview" topLeftCell="A42" zoomScaleNormal="85" zoomScaleSheetLayoutView="100" workbookViewId="0">
      <selection activeCell="O64" sqref="O64"/>
    </sheetView>
  </sheetViews>
  <sheetFormatPr baseColWidth="10" defaultColWidth="9" defaultRowHeight="15"/>
  <cols>
    <col min="1" max="1" width="36.5" style="1" customWidth="1"/>
    <col min="2" max="23" width="10.33203125" style="1" customWidth="1"/>
    <col min="24" max="16384" width="9" style="1"/>
  </cols>
  <sheetData>
    <row r="1" spans="1:23" ht="22">
      <c r="A1" s="248" t="s">
        <v>77</v>
      </c>
    </row>
    <row r="3" spans="1:23">
      <c r="A3" s="2" t="s">
        <v>230</v>
      </c>
    </row>
    <row r="4" spans="1:23" ht="17">
      <c r="A4" s="47"/>
      <c r="B4" s="249">
        <v>2010</v>
      </c>
      <c r="C4" s="249">
        <v>2011</v>
      </c>
      <c r="D4" s="249" t="s">
        <v>78</v>
      </c>
      <c r="E4" s="249" t="s">
        <v>79</v>
      </c>
      <c r="F4" s="249">
        <v>2013</v>
      </c>
      <c r="G4" s="249">
        <v>2014</v>
      </c>
      <c r="H4" s="249">
        <v>2015</v>
      </c>
      <c r="I4" s="249">
        <v>2016</v>
      </c>
      <c r="J4" s="249">
        <v>2017</v>
      </c>
      <c r="K4" s="249">
        <v>2018</v>
      </c>
      <c r="L4" s="249">
        <v>2019</v>
      </c>
      <c r="M4" s="249">
        <v>2020</v>
      </c>
      <c r="N4" s="249">
        <v>2021</v>
      </c>
      <c r="O4" s="249">
        <v>2022</v>
      </c>
    </row>
    <row r="5" spans="1:23" ht="16">
      <c r="A5" s="3" t="s">
        <v>4</v>
      </c>
      <c r="B5" s="15"/>
      <c r="C5" s="15"/>
      <c r="D5" s="28"/>
      <c r="E5" s="28"/>
      <c r="F5" s="15"/>
      <c r="G5" s="15"/>
      <c r="H5" s="15"/>
      <c r="I5" s="15"/>
      <c r="J5" s="15"/>
      <c r="K5" s="15"/>
      <c r="L5" s="15"/>
      <c r="M5" s="15"/>
      <c r="N5" s="15"/>
      <c r="O5" s="15"/>
      <c r="P5" s="104"/>
      <c r="Q5" s="104"/>
      <c r="R5" s="104"/>
      <c r="S5" s="76"/>
      <c r="T5" s="76"/>
      <c r="U5" s="76"/>
      <c r="V5" s="76"/>
      <c r="W5" s="76"/>
    </row>
    <row r="6" spans="1:23" ht="16">
      <c r="A6" s="14" t="s">
        <v>231</v>
      </c>
      <c r="B6" s="16"/>
      <c r="C6" s="16"/>
      <c r="D6" s="29"/>
      <c r="E6" s="29"/>
      <c r="F6" s="16"/>
      <c r="G6" s="16"/>
      <c r="H6" s="16"/>
      <c r="I6" s="16"/>
      <c r="J6" s="16"/>
      <c r="K6" s="16"/>
      <c r="L6" s="16"/>
      <c r="M6" s="16"/>
      <c r="N6" s="17"/>
      <c r="O6" s="17"/>
      <c r="P6" s="104"/>
      <c r="Q6" s="104"/>
      <c r="R6" s="104"/>
      <c r="S6" s="76"/>
      <c r="T6" s="76"/>
      <c r="U6" s="76"/>
      <c r="V6" s="76"/>
      <c r="W6" s="76"/>
    </row>
    <row r="7" spans="1:23" ht="17">
      <c r="A7" s="47" t="s">
        <v>232</v>
      </c>
      <c r="B7" s="17">
        <v>864</v>
      </c>
      <c r="C7" s="17">
        <v>878</v>
      </c>
      <c r="D7" s="58">
        <v>890</v>
      </c>
      <c r="E7" s="30"/>
      <c r="F7" s="17">
        <v>929</v>
      </c>
      <c r="G7" s="17">
        <v>982</v>
      </c>
      <c r="H7" s="17">
        <v>1021</v>
      </c>
      <c r="I7" s="17">
        <v>987</v>
      </c>
      <c r="J7" s="17">
        <v>986</v>
      </c>
      <c r="K7" s="17">
        <v>966</v>
      </c>
      <c r="L7" s="105">
        <v>929</v>
      </c>
      <c r="M7" s="17">
        <v>889.1</v>
      </c>
      <c r="N7" s="17">
        <v>908.44200000000001</v>
      </c>
      <c r="O7" s="17">
        <v>892.16099999999994</v>
      </c>
      <c r="P7" s="104"/>
      <c r="Q7" s="104"/>
      <c r="R7" s="104"/>
      <c r="S7" s="76"/>
      <c r="T7" s="76"/>
      <c r="U7" s="76"/>
      <c r="V7" s="76"/>
      <c r="W7" s="76"/>
    </row>
    <row r="8" spans="1:23" ht="17">
      <c r="A8" s="47" t="s">
        <v>233</v>
      </c>
      <c r="B8" s="17">
        <v>146</v>
      </c>
      <c r="C8" s="17">
        <v>147</v>
      </c>
      <c r="D8" s="58">
        <v>143</v>
      </c>
      <c r="E8" s="30"/>
      <c r="F8" s="17">
        <v>145</v>
      </c>
      <c r="G8" s="17">
        <v>145</v>
      </c>
      <c r="H8" s="17">
        <v>148</v>
      </c>
      <c r="I8" s="17">
        <v>147</v>
      </c>
      <c r="J8" s="17">
        <v>151</v>
      </c>
      <c r="K8" s="17">
        <v>151</v>
      </c>
      <c r="L8" s="17">
        <v>160.6</v>
      </c>
      <c r="M8" s="17">
        <v>351.9</v>
      </c>
      <c r="N8" s="17">
        <v>277.64400000000001</v>
      </c>
      <c r="O8" s="17">
        <v>271.2</v>
      </c>
      <c r="P8" s="104"/>
      <c r="Q8" s="104"/>
      <c r="R8" s="104"/>
      <c r="S8" s="76"/>
      <c r="T8" s="76"/>
      <c r="U8" s="76"/>
      <c r="V8" s="76"/>
      <c r="W8" s="76"/>
    </row>
    <row r="9" spans="1:23" ht="17">
      <c r="A9" s="47" t="s">
        <v>234</v>
      </c>
      <c r="B9" s="94" t="s">
        <v>7</v>
      </c>
      <c r="C9" s="94" t="s">
        <v>7</v>
      </c>
      <c r="D9" s="96" t="s">
        <v>7</v>
      </c>
      <c r="E9" s="95"/>
      <c r="F9" s="94" t="s">
        <v>7</v>
      </c>
      <c r="G9" s="94" t="s">
        <v>7</v>
      </c>
      <c r="H9" s="94" t="s">
        <v>7</v>
      </c>
      <c r="I9" s="17">
        <v>305</v>
      </c>
      <c r="J9" s="17">
        <v>341</v>
      </c>
      <c r="K9" s="17">
        <v>302</v>
      </c>
      <c r="L9" s="17">
        <v>300</v>
      </c>
      <c r="M9" s="17">
        <v>308</v>
      </c>
      <c r="N9" s="17">
        <v>310</v>
      </c>
      <c r="O9" s="17">
        <v>302.5</v>
      </c>
      <c r="P9" s="104"/>
      <c r="Q9" s="104"/>
      <c r="R9" s="104"/>
      <c r="S9" s="76"/>
      <c r="T9" s="76"/>
      <c r="U9" s="76"/>
      <c r="V9" s="76"/>
      <c r="W9" s="76"/>
    </row>
    <row r="10" spans="1:23" ht="17">
      <c r="A10" s="14" t="s">
        <v>235</v>
      </c>
      <c r="B10" s="16"/>
      <c r="C10" s="16"/>
      <c r="D10" s="59"/>
      <c r="E10" s="29"/>
      <c r="F10" s="16"/>
      <c r="G10" s="16"/>
      <c r="H10" s="16"/>
      <c r="I10" s="16"/>
      <c r="J10" s="16"/>
      <c r="K10" s="16"/>
      <c r="L10" s="16"/>
      <c r="M10" s="16"/>
      <c r="N10" s="16"/>
      <c r="O10" s="16"/>
      <c r="P10" s="104"/>
      <c r="Q10" s="104"/>
      <c r="R10" s="104"/>
      <c r="S10" s="76"/>
      <c r="T10" s="76"/>
      <c r="U10" s="76"/>
      <c r="V10" s="76"/>
      <c r="W10" s="76"/>
    </row>
    <row r="11" spans="1:23" ht="16">
      <c r="A11" s="47" t="s">
        <v>236</v>
      </c>
      <c r="B11" s="17">
        <v>1603</v>
      </c>
      <c r="C11" s="17">
        <v>1600</v>
      </c>
      <c r="D11" s="58">
        <v>1611</v>
      </c>
      <c r="E11" s="30"/>
      <c r="F11" s="17">
        <v>1665</v>
      </c>
      <c r="G11" s="17">
        <v>1665</v>
      </c>
      <c r="H11" s="17">
        <v>1773</v>
      </c>
      <c r="I11" s="17">
        <v>3470</v>
      </c>
      <c r="J11" s="17">
        <v>3610</v>
      </c>
      <c r="K11" s="17">
        <v>3606</v>
      </c>
      <c r="L11" s="17">
        <v>3635</v>
      </c>
      <c r="M11" s="17">
        <v>3570.2721823960401</v>
      </c>
      <c r="N11" s="17">
        <v>3622.7269999999999</v>
      </c>
      <c r="O11" s="17">
        <v>3525.6680000000001</v>
      </c>
      <c r="P11" s="104"/>
      <c r="Q11" s="104"/>
      <c r="R11" s="104"/>
      <c r="S11" s="76"/>
      <c r="T11" s="76"/>
      <c r="U11" s="76"/>
      <c r="V11" s="76"/>
      <c r="W11" s="76"/>
    </row>
    <row r="12" spans="1:23" ht="16">
      <c r="A12" s="47" t="s">
        <v>237</v>
      </c>
      <c r="B12" s="17">
        <f>B13/25.8</f>
        <v>8.2945736434108532</v>
      </c>
      <c r="C12" s="17">
        <f>C13/25.8</f>
        <v>8.1395348837209305</v>
      </c>
      <c r="D12" s="60">
        <f>D13/25.8</f>
        <v>8.1782945736434112</v>
      </c>
      <c r="E12" s="30"/>
      <c r="F12" s="17">
        <f>F13/25.8</f>
        <v>8.0620155038759691</v>
      </c>
      <c r="G12" s="17">
        <f>G13/25.8</f>
        <v>8.0620155038759691</v>
      </c>
      <c r="H12" s="17">
        <f>H13/25.8</f>
        <v>8.1007751937984498</v>
      </c>
      <c r="I12" s="17">
        <v>17.600000000000001</v>
      </c>
      <c r="J12" s="17">
        <v>17.899999999999999</v>
      </c>
      <c r="K12" s="17">
        <v>18.100000000000001</v>
      </c>
      <c r="L12" s="17">
        <v>18.2</v>
      </c>
      <c r="M12" s="17">
        <v>17.741665627071999</v>
      </c>
      <c r="N12" s="17">
        <v>17.690999999999999</v>
      </c>
      <c r="O12" s="17">
        <v>17.3</v>
      </c>
      <c r="P12" s="104"/>
      <c r="Q12" s="104"/>
      <c r="R12" s="104"/>
      <c r="S12" s="76"/>
      <c r="T12" s="76"/>
      <c r="U12" s="76"/>
      <c r="V12" s="76"/>
      <c r="W12" s="76"/>
    </row>
    <row r="13" spans="1:23" ht="16">
      <c r="A13" s="47" t="s">
        <v>238</v>
      </c>
      <c r="B13" s="17">
        <v>214</v>
      </c>
      <c r="C13" s="17">
        <v>210</v>
      </c>
      <c r="D13" s="58">
        <v>211</v>
      </c>
      <c r="E13" s="30"/>
      <c r="F13" s="17">
        <v>208</v>
      </c>
      <c r="G13" s="17">
        <v>208</v>
      </c>
      <c r="H13" s="17">
        <v>209</v>
      </c>
      <c r="I13" s="94" t="s">
        <v>7</v>
      </c>
      <c r="J13" s="94" t="s">
        <v>7</v>
      </c>
      <c r="K13" s="94" t="s">
        <v>7</v>
      </c>
      <c r="L13" s="94" t="s">
        <v>7</v>
      </c>
      <c r="M13" s="94" t="s">
        <v>7</v>
      </c>
      <c r="N13" s="94" t="s">
        <v>8</v>
      </c>
      <c r="O13" s="94"/>
      <c r="P13" s="104"/>
      <c r="Q13" s="104"/>
      <c r="R13" s="104"/>
      <c r="S13" s="76"/>
      <c r="T13" s="76"/>
      <c r="U13" s="76"/>
      <c r="V13" s="76"/>
      <c r="W13" s="76"/>
    </row>
    <row r="14" spans="1:23" ht="16">
      <c r="A14" s="47" t="s">
        <v>239</v>
      </c>
      <c r="B14" s="94" t="s">
        <v>7</v>
      </c>
      <c r="C14" s="17">
        <v>62</v>
      </c>
      <c r="D14" s="58">
        <v>63</v>
      </c>
      <c r="E14" s="30"/>
      <c r="F14" s="17">
        <v>66</v>
      </c>
      <c r="G14" s="17">
        <v>64</v>
      </c>
      <c r="H14" s="17">
        <v>62</v>
      </c>
      <c r="I14" s="17">
        <v>63</v>
      </c>
      <c r="J14" s="17">
        <v>64</v>
      </c>
      <c r="K14" s="17">
        <v>474</v>
      </c>
      <c r="L14" s="17">
        <v>3768</v>
      </c>
      <c r="M14" s="17">
        <v>4190.7603799999997</v>
      </c>
      <c r="N14" s="17">
        <v>6443.2</v>
      </c>
      <c r="O14" s="17">
        <v>9486.2620000000006</v>
      </c>
      <c r="P14" s="104"/>
      <c r="Q14" s="104"/>
      <c r="R14" s="104"/>
      <c r="S14" s="76"/>
      <c r="T14" s="76"/>
      <c r="U14" s="76"/>
      <c r="V14" s="76"/>
      <c r="W14" s="76"/>
    </row>
    <row r="15" spans="1:23" ht="17">
      <c r="A15" s="47" t="s">
        <v>240</v>
      </c>
      <c r="B15" s="17">
        <v>11.327999999999999</v>
      </c>
      <c r="C15" s="17">
        <v>10.865</v>
      </c>
      <c r="D15" s="58">
        <v>10.821999999999999</v>
      </c>
      <c r="E15" s="30"/>
      <c r="F15" s="17">
        <v>10.553000000000001</v>
      </c>
      <c r="G15" s="17">
        <v>10.743</v>
      </c>
      <c r="H15" s="17">
        <v>10.689</v>
      </c>
      <c r="I15" s="17">
        <v>16.8</v>
      </c>
      <c r="J15" s="17">
        <v>16.899999999999999</v>
      </c>
      <c r="K15" s="17">
        <v>17.399999999999999</v>
      </c>
      <c r="L15" s="17">
        <v>17.3</v>
      </c>
      <c r="M15" s="17">
        <v>16.8150358</v>
      </c>
      <c r="N15" s="17">
        <v>16.999500000000001</v>
      </c>
      <c r="O15" s="17">
        <v>16.2</v>
      </c>
      <c r="P15" s="104"/>
      <c r="Q15" s="104"/>
      <c r="R15" s="104"/>
      <c r="S15" s="76"/>
      <c r="T15" s="76"/>
      <c r="U15" s="76"/>
      <c r="V15" s="76"/>
      <c r="W15" s="76"/>
    </row>
    <row r="16" spans="1:23" ht="33">
      <c r="A16" s="14" t="s">
        <v>241</v>
      </c>
      <c r="B16" s="16"/>
      <c r="C16" s="16"/>
      <c r="D16" s="59"/>
      <c r="E16" s="29"/>
      <c r="F16" s="16"/>
      <c r="G16" s="16"/>
      <c r="H16" s="16"/>
      <c r="I16" s="16"/>
      <c r="J16" s="16"/>
      <c r="K16" s="16"/>
      <c r="L16" s="16"/>
      <c r="M16" s="16"/>
      <c r="N16" s="16"/>
      <c r="O16" s="16"/>
      <c r="P16" s="104"/>
      <c r="Q16" s="104"/>
      <c r="R16" s="104"/>
      <c r="S16" s="76"/>
      <c r="T16" s="76"/>
      <c r="U16" s="76"/>
      <c r="V16" s="76"/>
      <c r="W16" s="76"/>
    </row>
    <row r="17" spans="1:23" ht="16">
      <c r="A17" s="47" t="s">
        <v>237</v>
      </c>
      <c r="B17" s="17">
        <f>B18/25.8</f>
        <v>0.89147286821705429</v>
      </c>
      <c r="C17" s="17">
        <f>C18/25.8</f>
        <v>0.81395348837209303</v>
      </c>
      <c r="D17" s="60">
        <f>D18/25.8</f>
        <v>0.77519379844961234</v>
      </c>
      <c r="E17" s="30"/>
      <c r="F17" s="17">
        <f>F18/25.8</f>
        <v>0.73643410852713176</v>
      </c>
      <c r="G17" s="17">
        <f>G18/25.8</f>
        <v>0.69767441860465118</v>
      </c>
      <c r="H17" s="17">
        <f>H18/25.8</f>
        <v>0.65891472868217049</v>
      </c>
      <c r="I17" s="17">
        <v>0.9</v>
      </c>
      <c r="J17" s="17">
        <v>0.9</v>
      </c>
      <c r="K17" s="17">
        <v>0.9</v>
      </c>
      <c r="L17" s="17">
        <v>0.9</v>
      </c>
      <c r="M17" s="17">
        <v>0.79637733206264805</v>
      </c>
      <c r="N17" s="17">
        <v>0.78800000000000003</v>
      </c>
      <c r="O17" s="17">
        <v>0.78664100000000003</v>
      </c>
      <c r="P17" s="104"/>
      <c r="Q17" s="104"/>
      <c r="R17" s="104"/>
      <c r="S17" s="76"/>
      <c r="T17" s="76"/>
      <c r="U17" s="76"/>
      <c r="V17" s="76"/>
      <c r="W17" s="76"/>
    </row>
    <row r="18" spans="1:23" ht="16">
      <c r="A18" s="47" t="s">
        <v>238</v>
      </c>
      <c r="B18" s="17">
        <v>23</v>
      </c>
      <c r="C18" s="17">
        <v>21</v>
      </c>
      <c r="D18" s="58">
        <v>20</v>
      </c>
      <c r="E18" s="30"/>
      <c r="F18" s="17">
        <v>19</v>
      </c>
      <c r="G18" s="17">
        <v>18</v>
      </c>
      <c r="H18" s="17">
        <v>17</v>
      </c>
      <c r="I18" s="94" t="s">
        <v>7</v>
      </c>
      <c r="J18" s="94" t="s">
        <v>7</v>
      </c>
      <c r="K18" s="94" t="s">
        <v>7</v>
      </c>
      <c r="L18" s="94" t="s">
        <v>7</v>
      </c>
      <c r="M18" s="94" t="s">
        <v>7</v>
      </c>
      <c r="N18" s="94" t="s">
        <v>8</v>
      </c>
      <c r="O18" s="94"/>
      <c r="P18" s="104"/>
      <c r="Q18" s="104"/>
      <c r="R18" s="104"/>
      <c r="S18" s="76"/>
      <c r="T18" s="76"/>
      <c r="U18" s="76"/>
      <c r="V18" s="76"/>
      <c r="W18" s="76"/>
    </row>
    <row r="19" spans="1:23" ht="16">
      <c r="A19" s="47" t="s">
        <v>239</v>
      </c>
      <c r="B19" s="94" t="s">
        <v>7</v>
      </c>
      <c r="C19" s="17">
        <v>202</v>
      </c>
      <c r="D19" s="58">
        <v>198</v>
      </c>
      <c r="E19" s="30"/>
      <c r="F19" s="17">
        <v>245</v>
      </c>
      <c r="G19" s="17">
        <v>427</v>
      </c>
      <c r="H19" s="17">
        <v>431</v>
      </c>
      <c r="I19" s="17">
        <v>396</v>
      </c>
      <c r="J19" s="17">
        <v>435</v>
      </c>
      <c r="K19" s="17">
        <v>418</v>
      </c>
      <c r="L19" s="17">
        <v>401</v>
      </c>
      <c r="M19" s="17">
        <v>406.52100000000002</v>
      </c>
      <c r="N19" s="17">
        <v>527.29999999999995</v>
      </c>
      <c r="O19" s="17">
        <v>449.80200000000002</v>
      </c>
      <c r="P19" s="104"/>
      <c r="Q19" s="104"/>
      <c r="R19" s="104"/>
      <c r="S19" s="76"/>
      <c r="T19" s="76"/>
      <c r="U19" s="76"/>
      <c r="V19" s="76"/>
      <c r="W19" s="76"/>
    </row>
    <row r="20" spans="1:23" ht="17">
      <c r="A20" s="47" t="s">
        <v>240</v>
      </c>
      <c r="B20" s="17">
        <v>289</v>
      </c>
      <c r="C20" s="17">
        <v>0.26700000000000002</v>
      </c>
      <c r="D20" s="58">
        <v>0.26400000000000001</v>
      </c>
      <c r="E20" s="30"/>
      <c r="F20" s="17">
        <v>0.25800000000000001</v>
      </c>
      <c r="G20" s="17">
        <v>0.222</v>
      </c>
      <c r="H20" s="17">
        <v>0.215</v>
      </c>
      <c r="I20" s="17">
        <v>0.4</v>
      </c>
      <c r="J20" s="17">
        <v>0.4</v>
      </c>
      <c r="K20" s="17">
        <v>0.3</v>
      </c>
      <c r="L20" s="17">
        <v>0.3</v>
      </c>
      <c r="M20" s="17">
        <v>0.28515934999999998</v>
      </c>
      <c r="N20" s="17">
        <v>0.28597099999999998</v>
      </c>
      <c r="O20" s="17">
        <v>0.28766999999999998</v>
      </c>
      <c r="P20" s="104"/>
      <c r="Q20" s="104"/>
      <c r="R20" s="104"/>
      <c r="S20" s="76"/>
      <c r="T20" s="76"/>
      <c r="U20" s="76"/>
      <c r="V20" s="76"/>
      <c r="W20" s="76"/>
    </row>
    <row r="21" spans="1:23" ht="16">
      <c r="A21" s="14" t="s">
        <v>242</v>
      </c>
      <c r="B21" s="16"/>
      <c r="C21" s="16"/>
      <c r="D21" s="59"/>
      <c r="E21" s="29"/>
      <c r="F21" s="16"/>
      <c r="G21" s="16"/>
      <c r="H21" s="16"/>
      <c r="I21" s="16"/>
      <c r="J21" s="16"/>
      <c r="K21" s="16"/>
      <c r="L21" s="16"/>
      <c r="M21" s="16"/>
      <c r="N21" s="16"/>
      <c r="O21" s="16"/>
      <c r="P21" s="104"/>
      <c r="Q21" s="104"/>
      <c r="R21" s="104"/>
      <c r="S21" s="76"/>
      <c r="T21" s="76"/>
      <c r="U21" s="76"/>
      <c r="V21" s="76"/>
      <c r="W21" s="76"/>
    </row>
    <row r="22" spans="1:23" ht="16">
      <c r="A22" s="47" t="s">
        <v>237</v>
      </c>
      <c r="B22" s="17">
        <f>B23/25.8</f>
        <v>1.317829457364341</v>
      </c>
      <c r="C22" s="17">
        <f>C23/25.8</f>
        <v>1.317829457364341</v>
      </c>
      <c r="D22" s="60">
        <f>D23/25.8</f>
        <v>1.317829457364341</v>
      </c>
      <c r="E22" s="30"/>
      <c r="F22" s="17">
        <f>F23/25.8</f>
        <v>1.317829457364341</v>
      </c>
      <c r="G22" s="17">
        <f>G23/25.8</f>
        <v>1.3565891472868217</v>
      </c>
      <c r="H22" s="17">
        <f>H23/25.8</f>
        <v>1.4341085271317828</v>
      </c>
      <c r="I22" s="17">
        <v>4</v>
      </c>
      <c r="J22" s="17">
        <v>1.5</v>
      </c>
      <c r="K22" s="17">
        <v>1.4</v>
      </c>
      <c r="L22" s="17">
        <v>1.5</v>
      </c>
      <c r="M22" s="17">
        <v>1.496677</v>
      </c>
      <c r="N22" s="17">
        <v>1.47790998998068</v>
      </c>
      <c r="O22" s="17">
        <v>1.5199590000000001</v>
      </c>
      <c r="P22" s="104"/>
      <c r="Q22" s="104"/>
      <c r="R22" s="104"/>
      <c r="S22" s="76"/>
      <c r="T22" s="76"/>
      <c r="U22" s="76"/>
      <c r="V22" s="76"/>
      <c r="W22" s="76"/>
    </row>
    <row r="23" spans="1:23" ht="16">
      <c r="A23" s="47" t="s">
        <v>238</v>
      </c>
      <c r="B23" s="17">
        <v>34</v>
      </c>
      <c r="C23" s="17">
        <v>34</v>
      </c>
      <c r="D23" s="58">
        <v>34</v>
      </c>
      <c r="E23" s="30"/>
      <c r="F23" s="17">
        <v>34</v>
      </c>
      <c r="G23" s="17">
        <v>35</v>
      </c>
      <c r="H23" s="17">
        <v>37</v>
      </c>
      <c r="I23" s="94" t="s">
        <v>7</v>
      </c>
      <c r="J23" s="94" t="s">
        <v>7</v>
      </c>
      <c r="K23" s="94" t="s">
        <v>7</v>
      </c>
      <c r="L23" s="94" t="s">
        <v>7</v>
      </c>
      <c r="M23" s="94" t="s">
        <v>7</v>
      </c>
      <c r="N23" s="94" t="s">
        <v>7</v>
      </c>
      <c r="O23" s="94"/>
      <c r="P23" s="104"/>
      <c r="Q23" s="104"/>
      <c r="R23" s="104"/>
      <c r="S23" s="76"/>
      <c r="T23" s="76"/>
      <c r="U23" s="76"/>
      <c r="V23" s="76"/>
      <c r="W23" s="76"/>
    </row>
    <row r="24" spans="1:23" ht="17">
      <c r="A24" s="14" t="s">
        <v>243</v>
      </c>
      <c r="B24" s="16"/>
      <c r="C24" s="16"/>
      <c r="D24" s="59"/>
      <c r="E24" s="29"/>
      <c r="F24" s="16"/>
      <c r="G24" s="16"/>
      <c r="H24" s="16"/>
      <c r="I24" s="16"/>
      <c r="J24" s="16"/>
      <c r="K24" s="16"/>
      <c r="L24" s="16"/>
      <c r="M24" s="16"/>
      <c r="N24" s="16"/>
      <c r="O24" s="16"/>
      <c r="P24" s="104"/>
      <c r="Q24" s="104"/>
      <c r="R24" s="104"/>
      <c r="S24" s="76"/>
      <c r="T24" s="76"/>
      <c r="U24" s="76"/>
      <c r="V24" s="76"/>
      <c r="W24" s="76"/>
    </row>
    <row r="25" spans="1:23" ht="17">
      <c r="A25" s="47" t="s">
        <v>244</v>
      </c>
      <c r="B25" s="17">
        <v>2075</v>
      </c>
      <c r="C25" s="17">
        <v>1910</v>
      </c>
      <c r="D25" s="58">
        <v>1940</v>
      </c>
      <c r="E25" s="30"/>
      <c r="F25" s="17">
        <v>1908</v>
      </c>
      <c r="G25" s="17">
        <v>1992</v>
      </c>
      <c r="H25" s="17">
        <v>1916</v>
      </c>
      <c r="I25" s="17">
        <v>2626</v>
      </c>
      <c r="J25" s="17">
        <v>2581</v>
      </c>
      <c r="K25" s="17">
        <v>2746</v>
      </c>
      <c r="L25" s="17">
        <v>2481</v>
      </c>
      <c r="M25" s="17">
        <v>2528</v>
      </c>
      <c r="N25" s="17">
        <v>2615</v>
      </c>
      <c r="O25" s="17">
        <v>2641</v>
      </c>
      <c r="P25" s="104"/>
      <c r="Q25" s="104"/>
      <c r="R25" s="104"/>
      <c r="S25" s="76"/>
      <c r="T25" s="76"/>
      <c r="U25" s="76"/>
      <c r="V25" s="76"/>
      <c r="W25" s="76"/>
    </row>
    <row r="26" spans="1:23" ht="17">
      <c r="A26" s="14" t="s">
        <v>245</v>
      </c>
      <c r="B26" s="16"/>
      <c r="C26" s="16"/>
      <c r="D26" s="29"/>
      <c r="E26" s="29"/>
      <c r="F26" s="16"/>
      <c r="G26" s="16"/>
      <c r="H26" s="16"/>
      <c r="I26" s="16"/>
      <c r="J26" s="16"/>
      <c r="K26" s="16"/>
      <c r="L26" s="16"/>
      <c r="M26" s="16"/>
      <c r="N26" s="16"/>
      <c r="O26" s="16"/>
      <c r="P26" s="104"/>
      <c r="Q26" s="104"/>
      <c r="R26" s="104"/>
      <c r="S26" s="76"/>
      <c r="T26" s="76"/>
      <c r="U26" s="76"/>
      <c r="V26" s="76"/>
      <c r="W26" s="76"/>
    </row>
    <row r="27" spans="1:23" ht="17">
      <c r="A27" s="47" t="s">
        <v>244</v>
      </c>
      <c r="B27" s="94" t="s">
        <v>7</v>
      </c>
      <c r="C27" s="94" t="s">
        <v>7</v>
      </c>
      <c r="D27" s="96" t="s">
        <v>7</v>
      </c>
      <c r="E27" s="95"/>
      <c r="F27" s="94" t="s">
        <v>7</v>
      </c>
      <c r="G27" s="94" t="s">
        <v>7</v>
      </c>
      <c r="H27" s="94" t="s">
        <v>7</v>
      </c>
      <c r="I27" s="17">
        <v>21</v>
      </c>
      <c r="J27" s="17">
        <v>21</v>
      </c>
      <c r="K27" s="17">
        <v>23</v>
      </c>
      <c r="L27" s="17">
        <v>21</v>
      </c>
      <c r="M27" s="17">
        <v>22</v>
      </c>
      <c r="N27" s="17">
        <v>25</v>
      </c>
      <c r="O27" s="17">
        <v>23.6</v>
      </c>
      <c r="P27" s="104"/>
      <c r="Q27" s="104"/>
      <c r="R27" s="104"/>
      <c r="S27" s="76"/>
      <c r="T27" s="76"/>
      <c r="U27" s="76"/>
      <c r="V27" s="76"/>
      <c r="W27" s="76"/>
    </row>
    <row r="28" spans="1:23">
      <c r="A28" s="3">
        <v>2021</v>
      </c>
      <c r="B28" s="15"/>
      <c r="C28" s="15"/>
      <c r="D28" s="28"/>
      <c r="E28" s="28"/>
      <c r="F28" s="15"/>
      <c r="G28" s="15"/>
      <c r="H28" s="15"/>
      <c r="I28" s="15"/>
      <c r="J28" s="15"/>
      <c r="K28" s="15"/>
      <c r="L28" s="15"/>
      <c r="M28" s="15"/>
      <c r="N28" s="15"/>
      <c r="O28" s="15"/>
      <c r="P28" s="104"/>
      <c r="Q28" s="104"/>
      <c r="R28" s="104"/>
      <c r="S28" s="76"/>
      <c r="T28" s="76"/>
      <c r="U28" s="76"/>
      <c r="V28" s="76"/>
      <c r="W28" s="76"/>
    </row>
    <row r="29" spans="1:23" ht="16">
      <c r="A29" s="14" t="s">
        <v>231</v>
      </c>
      <c r="B29" s="16"/>
      <c r="C29" s="16"/>
      <c r="D29" s="29"/>
      <c r="E29" s="29"/>
      <c r="F29" s="16"/>
      <c r="G29" s="16"/>
      <c r="H29" s="16"/>
      <c r="I29" s="16"/>
      <c r="J29" s="16"/>
      <c r="K29" s="16"/>
      <c r="L29" s="16"/>
      <c r="M29" s="16"/>
      <c r="N29" s="16"/>
      <c r="O29" s="16"/>
      <c r="P29" s="104"/>
      <c r="Q29" s="104"/>
      <c r="R29" s="104"/>
      <c r="S29" s="76"/>
      <c r="T29" s="76"/>
      <c r="U29" s="76"/>
      <c r="V29" s="76"/>
      <c r="W29" s="76"/>
    </row>
    <row r="30" spans="1:23" ht="17">
      <c r="A30" s="47" t="s">
        <v>246</v>
      </c>
      <c r="B30" s="94" t="s">
        <v>7</v>
      </c>
      <c r="C30" s="94" t="s">
        <v>7</v>
      </c>
      <c r="D30" s="58">
        <v>1676</v>
      </c>
      <c r="E30" s="30"/>
      <c r="F30" s="17">
        <v>1844</v>
      </c>
      <c r="G30" s="17">
        <v>1949</v>
      </c>
      <c r="H30" s="17">
        <v>2037</v>
      </c>
      <c r="I30" s="17">
        <v>4134</v>
      </c>
      <c r="J30" s="17">
        <v>4496</v>
      </c>
      <c r="K30" s="17">
        <v>4430</v>
      </c>
      <c r="L30" s="17">
        <v>4295</v>
      </c>
      <c r="M30" s="17">
        <v>4206</v>
      </c>
      <c r="N30" s="17">
        <v>4228</v>
      </c>
      <c r="O30" s="17">
        <v>4109</v>
      </c>
      <c r="P30" s="104"/>
      <c r="Q30" s="104"/>
      <c r="R30" s="104"/>
      <c r="S30" s="76"/>
      <c r="T30" s="76"/>
      <c r="U30" s="76"/>
      <c r="V30" s="76"/>
      <c r="W30" s="76"/>
    </row>
    <row r="31" spans="1:23" ht="17">
      <c r="A31" s="14" t="s">
        <v>235</v>
      </c>
      <c r="B31" s="16"/>
      <c r="C31" s="16"/>
      <c r="D31" s="59"/>
      <c r="E31" s="29"/>
      <c r="F31" s="16"/>
      <c r="G31" s="16"/>
      <c r="H31" s="16"/>
      <c r="I31" s="16"/>
      <c r="J31" s="16"/>
      <c r="K31" s="16"/>
      <c r="L31" s="16"/>
      <c r="M31" s="16"/>
      <c r="N31" s="16"/>
      <c r="O31" s="16"/>
      <c r="P31" s="104"/>
      <c r="Q31" s="104"/>
      <c r="R31" s="104"/>
      <c r="S31" s="76"/>
      <c r="T31" s="76"/>
      <c r="U31" s="76"/>
      <c r="V31" s="76"/>
      <c r="W31" s="76"/>
    </row>
    <row r="32" spans="1:23" ht="16">
      <c r="A32" s="47" t="s">
        <v>247</v>
      </c>
      <c r="B32" s="17">
        <v>384</v>
      </c>
      <c r="C32" s="17">
        <v>388</v>
      </c>
      <c r="D32" s="58">
        <v>406</v>
      </c>
      <c r="E32" s="30"/>
      <c r="F32" s="17">
        <v>394</v>
      </c>
      <c r="G32" s="17">
        <v>415</v>
      </c>
      <c r="H32" s="17">
        <v>422</v>
      </c>
      <c r="I32" s="17">
        <v>989</v>
      </c>
      <c r="J32" s="17">
        <v>1007</v>
      </c>
      <c r="K32" s="17">
        <v>990</v>
      </c>
      <c r="L32" s="58">
        <v>917</v>
      </c>
      <c r="M32" s="58">
        <v>861.65145598088804</v>
      </c>
      <c r="N32" s="58">
        <v>822.62199999999996</v>
      </c>
      <c r="O32" s="58">
        <v>757.70799999999997</v>
      </c>
      <c r="P32" s="104"/>
      <c r="Q32" s="104"/>
      <c r="R32" s="104"/>
      <c r="S32" s="103"/>
      <c r="T32" s="76"/>
      <c r="U32" s="76"/>
      <c r="V32" s="76"/>
      <c r="W32" s="76"/>
    </row>
    <row r="33" spans="1:23" ht="16">
      <c r="A33" s="47" t="s">
        <v>248</v>
      </c>
      <c r="B33" s="17">
        <v>358</v>
      </c>
      <c r="C33" s="17">
        <v>350</v>
      </c>
      <c r="D33" s="58">
        <v>371</v>
      </c>
      <c r="E33" s="30"/>
      <c r="F33" s="17">
        <v>370</v>
      </c>
      <c r="G33" s="17">
        <v>355</v>
      </c>
      <c r="H33" s="17">
        <v>231</v>
      </c>
      <c r="I33" s="17">
        <v>544</v>
      </c>
      <c r="J33" s="17">
        <v>521</v>
      </c>
      <c r="K33" s="17">
        <v>515</v>
      </c>
      <c r="L33" s="17">
        <v>502</v>
      </c>
      <c r="M33" s="17">
        <v>445.07664699999998</v>
      </c>
      <c r="N33" s="17">
        <v>450.32796999999999</v>
      </c>
      <c r="O33" s="17">
        <v>440.09</v>
      </c>
      <c r="P33" s="104"/>
      <c r="Q33" s="104"/>
      <c r="R33" s="104"/>
      <c r="S33" s="76"/>
      <c r="T33" s="76"/>
      <c r="U33" s="76"/>
      <c r="V33" s="76"/>
      <c r="W33" s="76"/>
    </row>
    <row r="34" spans="1:23" ht="16">
      <c r="A34" s="47" t="s">
        <v>249</v>
      </c>
      <c r="B34" s="17">
        <v>27</v>
      </c>
      <c r="C34" s="17">
        <v>43</v>
      </c>
      <c r="D34" s="58">
        <v>23</v>
      </c>
      <c r="E34" s="30"/>
      <c r="F34" s="17">
        <v>15</v>
      </c>
      <c r="G34" s="17">
        <v>18</v>
      </c>
      <c r="H34" s="17">
        <v>10</v>
      </c>
      <c r="I34" s="17">
        <v>72</v>
      </c>
      <c r="J34" s="17">
        <v>76</v>
      </c>
      <c r="K34" s="17">
        <v>168</v>
      </c>
      <c r="L34" s="17">
        <v>125</v>
      </c>
      <c r="M34" s="17">
        <v>53.219679999999997</v>
      </c>
      <c r="N34" s="17">
        <v>47.941679999999998</v>
      </c>
      <c r="O34" s="17">
        <v>43.097000000000001</v>
      </c>
      <c r="P34" s="104"/>
      <c r="Q34" s="104"/>
      <c r="R34" s="104"/>
      <c r="S34" s="76"/>
      <c r="T34" s="76"/>
      <c r="U34" s="76"/>
      <c r="V34" s="76"/>
      <c r="W34" s="76"/>
    </row>
    <row r="35" spans="1:23" ht="17">
      <c r="A35" s="47" t="s">
        <v>250</v>
      </c>
      <c r="B35" s="94" t="s">
        <v>7</v>
      </c>
      <c r="C35" s="94" t="s">
        <v>7</v>
      </c>
      <c r="D35" s="96" t="s">
        <v>7</v>
      </c>
      <c r="E35" s="95"/>
      <c r="F35" s="94" t="s">
        <v>7</v>
      </c>
      <c r="G35" s="94" t="s">
        <v>7</v>
      </c>
      <c r="H35" s="94" t="s">
        <v>7</v>
      </c>
      <c r="I35" s="17">
        <v>11</v>
      </c>
      <c r="J35" s="17">
        <v>9</v>
      </c>
      <c r="K35" s="17">
        <v>10</v>
      </c>
      <c r="L35" s="17">
        <v>8.4</v>
      </c>
      <c r="M35" s="17">
        <v>6.2</v>
      </c>
      <c r="N35" s="17">
        <v>6.54</v>
      </c>
      <c r="O35" s="17">
        <v>6.8</v>
      </c>
      <c r="P35" s="104"/>
      <c r="Q35" s="104"/>
      <c r="R35" s="104"/>
      <c r="S35" s="76"/>
      <c r="T35" s="76"/>
      <c r="U35" s="76"/>
      <c r="V35" s="76"/>
      <c r="W35" s="76"/>
    </row>
    <row r="36" spans="1:23" ht="17">
      <c r="A36" s="47" t="s">
        <v>251</v>
      </c>
      <c r="B36" s="17">
        <v>8907</v>
      </c>
      <c r="C36" s="17">
        <v>8.6880000000000006</v>
      </c>
      <c r="D36" s="58">
        <v>8.6389999999999993</v>
      </c>
      <c r="E36" s="30"/>
      <c r="F36" s="17">
        <v>8.4440000000000008</v>
      </c>
      <c r="G36" s="17">
        <v>8.6890000000000001</v>
      </c>
      <c r="H36" s="17">
        <v>8.5370000000000008</v>
      </c>
      <c r="I36" s="17">
        <v>10.8</v>
      </c>
      <c r="J36" s="17">
        <v>10.9</v>
      </c>
      <c r="K36" s="17">
        <v>11.3</v>
      </c>
      <c r="L36" s="17">
        <v>11.3</v>
      </c>
      <c r="M36" s="17">
        <v>10.881037649</v>
      </c>
      <c r="N36" s="17">
        <v>11.148999999999999</v>
      </c>
      <c r="O36" s="17">
        <v>10.250351</v>
      </c>
      <c r="P36" s="104"/>
      <c r="Q36" s="104"/>
      <c r="R36" s="104"/>
      <c r="S36" s="76"/>
      <c r="T36" s="76"/>
      <c r="U36" s="76"/>
      <c r="V36" s="76"/>
      <c r="W36" s="76"/>
    </row>
    <row r="37" spans="1:23" ht="16">
      <c r="A37" s="47" t="s">
        <v>252</v>
      </c>
      <c r="B37" s="17">
        <v>64</v>
      </c>
      <c r="C37" s="17">
        <v>58</v>
      </c>
      <c r="D37" s="58">
        <v>50</v>
      </c>
      <c r="E37" s="30"/>
      <c r="F37" s="17">
        <v>46</v>
      </c>
      <c r="G37" s="17">
        <v>45</v>
      </c>
      <c r="H37" s="17">
        <v>44</v>
      </c>
      <c r="I37" s="17">
        <v>310</v>
      </c>
      <c r="J37" s="17">
        <v>303</v>
      </c>
      <c r="K37" s="17">
        <v>326</v>
      </c>
      <c r="L37" s="17">
        <v>316</v>
      </c>
      <c r="M37" s="17">
        <v>284.22472307750002</v>
      </c>
      <c r="N37" s="17">
        <v>240.28703671149998</v>
      </c>
      <c r="O37" s="17">
        <v>228.977</v>
      </c>
      <c r="P37" s="104"/>
      <c r="Q37" s="104"/>
      <c r="R37" s="104"/>
      <c r="S37" s="76"/>
      <c r="T37" s="76"/>
      <c r="U37" s="76"/>
      <c r="V37" s="76"/>
      <c r="W37" s="76"/>
    </row>
    <row r="38" spans="1:23" ht="16">
      <c r="A38" s="47" t="s">
        <v>253</v>
      </c>
      <c r="B38" s="17">
        <v>31</v>
      </c>
      <c r="C38" s="17">
        <v>33</v>
      </c>
      <c r="D38" s="58">
        <v>32</v>
      </c>
      <c r="E38" s="30"/>
      <c r="F38" s="17">
        <v>34</v>
      </c>
      <c r="G38" s="17">
        <v>37</v>
      </c>
      <c r="H38" s="17">
        <v>41</v>
      </c>
      <c r="I38" s="17">
        <v>92</v>
      </c>
      <c r="J38" s="17">
        <v>94</v>
      </c>
      <c r="K38" s="17">
        <v>94</v>
      </c>
      <c r="L38" s="17">
        <v>93</v>
      </c>
      <c r="M38" s="17">
        <v>90.455542399999999</v>
      </c>
      <c r="N38" s="17">
        <v>91.199100000000001</v>
      </c>
      <c r="O38" s="17">
        <v>91.04</v>
      </c>
      <c r="P38" s="104"/>
      <c r="Q38" s="104"/>
      <c r="R38" s="104"/>
      <c r="S38" s="76"/>
      <c r="T38" s="76"/>
      <c r="U38" s="76"/>
      <c r="V38" s="76"/>
      <c r="W38" s="76"/>
    </row>
    <row r="39" spans="1:23" ht="32">
      <c r="A39" s="47" t="s">
        <v>254</v>
      </c>
      <c r="B39" s="17">
        <v>5.2999999999999999E-2</v>
      </c>
      <c r="C39" s="17">
        <v>3.5999999999999997E-2</v>
      </c>
      <c r="D39" s="58">
        <v>4.2000000000000003E-2</v>
      </c>
      <c r="E39" s="30"/>
      <c r="F39" s="17">
        <v>5.1999999999999998E-2</v>
      </c>
      <c r="G39" s="17">
        <v>4.5999999999999999E-2</v>
      </c>
      <c r="H39" s="17">
        <v>0.05</v>
      </c>
      <c r="I39" s="17">
        <v>11</v>
      </c>
      <c r="J39" s="17">
        <v>12</v>
      </c>
      <c r="K39" s="17">
        <v>10</v>
      </c>
      <c r="L39" s="17">
        <v>11</v>
      </c>
      <c r="M39" s="17">
        <v>11.40369724</v>
      </c>
      <c r="N39" s="17">
        <v>9.3277000000000001</v>
      </c>
      <c r="O39" s="17">
        <v>10.814</v>
      </c>
      <c r="P39" s="104"/>
      <c r="Q39" s="104"/>
      <c r="R39" s="104"/>
      <c r="S39" s="76"/>
      <c r="T39" s="76"/>
      <c r="U39" s="76"/>
      <c r="V39" s="76"/>
      <c r="W39" s="76"/>
    </row>
    <row r="40" spans="1:23" ht="33">
      <c r="A40" s="14" t="s">
        <v>241</v>
      </c>
      <c r="B40" s="16"/>
      <c r="C40" s="16"/>
      <c r="D40" s="59"/>
      <c r="E40" s="29"/>
      <c r="F40" s="16"/>
      <c r="G40" s="16"/>
      <c r="H40" s="16"/>
      <c r="I40" s="16"/>
      <c r="J40" s="16"/>
      <c r="K40" s="16"/>
      <c r="L40" s="16"/>
      <c r="M40" s="16"/>
      <c r="N40" s="16"/>
      <c r="O40" s="16"/>
      <c r="P40" s="104"/>
      <c r="Q40" s="104"/>
      <c r="R40" s="104"/>
      <c r="S40" s="76"/>
      <c r="T40" s="76"/>
      <c r="U40" s="76"/>
      <c r="V40" s="76"/>
      <c r="W40" s="76"/>
    </row>
    <row r="41" spans="1:23" ht="16">
      <c r="A41" s="47" t="s">
        <v>247</v>
      </c>
      <c r="B41" s="17">
        <v>41</v>
      </c>
      <c r="C41" s="17">
        <v>36</v>
      </c>
      <c r="D41" s="58">
        <v>40</v>
      </c>
      <c r="E41" s="30"/>
      <c r="F41" s="17">
        <v>40</v>
      </c>
      <c r="G41" s="17">
        <v>40</v>
      </c>
      <c r="H41" s="17">
        <v>38</v>
      </c>
      <c r="I41" s="17">
        <v>52</v>
      </c>
      <c r="J41" s="17">
        <v>51</v>
      </c>
      <c r="K41" s="17">
        <v>48</v>
      </c>
      <c r="L41" s="17">
        <v>47</v>
      </c>
      <c r="M41" s="17">
        <v>38.164222730162898</v>
      </c>
      <c r="N41" s="17">
        <v>23.492000000000001</v>
      </c>
      <c r="O41" s="17">
        <v>20.591000000000001</v>
      </c>
      <c r="P41" s="104"/>
      <c r="Q41" s="104"/>
      <c r="R41" s="104"/>
      <c r="S41" s="76"/>
      <c r="T41" s="76"/>
      <c r="U41" s="76"/>
      <c r="V41" s="76"/>
      <c r="W41" s="76"/>
    </row>
    <row r="42" spans="1:23" ht="17">
      <c r="A42" s="47" t="s">
        <v>251</v>
      </c>
      <c r="B42" s="17">
        <v>0.27300000000000002</v>
      </c>
      <c r="C42" s="17">
        <v>0.27</v>
      </c>
      <c r="D42" s="58">
        <v>0.26400000000000001</v>
      </c>
      <c r="E42" s="30"/>
      <c r="F42" s="17">
        <v>0.25800000000000001</v>
      </c>
      <c r="G42" s="17">
        <v>0.222</v>
      </c>
      <c r="H42" s="17">
        <v>0.215</v>
      </c>
      <c r="I42" s="17">
        <v>0.4</v>
      </c>
      <c r="J42" s="17">
        <v>0.4</v>
      </c>
      <c r="K42" s="17">
        <v>0.3</v>
      </c>
      <c r="L42" s="17">
        <v>0.3</v>
      </c>
      <c r="M42" s="17">
        <v>0.31698035000000002</v>
      </c>
      <c r="N42" s="17">
        <v>0.27900000000000003</v>
      </c>
      <c r="O42" s="17">
        <v>0.28564899999999999</v>
      </c>
      <c r="P42" s="104"/>
      <c r="Q42" s="104"/>
      <c r="R42" s="104"/>
      <c r="S42" s="76"/>
      <c r="T42" s="76"/>
      <c r="U42" s="76"/>
      <c r="V42" s="76"/>
      <c r="W42" s="76"/>
    </row>
    <row r="43" spans="1:23" ht="16">
      <c r="A43" s="47" t="s">
        <v>253</v>
      </c>
      <c r="B43" s="17">
        <v>23</v>
      </c>
      <c r="C43" s="17">
        <v>25</v>
      </c>
      <c r="D43" s="58">
        <v>23</v>
      </c>
      <c r="E43" s="30"/>
      <c r="F43" s="17">
        <v>23</v>
      </c>
      <c r="G43" s="17">
        <v>24</v>
      </c>
      <c r="H43" s="17">
        <v>25</v>
      </c>
      <c r="I43" s="17">
        <v>27</v>
      </c>
      <c r="J43" s="17">
        <v>29</v>
      </c>
      <c r="K43" s="17">
        <v>28</v>
      </c>
      <c r="L43" s="17">
        <v>28</v>
      </c>
      <c r="M43" s="17">
        <v>30.064365899999999</v>
      </c>
      <c r="N43" s="17">
        <v>36.743000000000002</v>
      </c>
      <c r="O43" s="17">
        <v>30.504999999999999</v>
      </c>
      <c r="P43" s="104"/>
      <c r="Q43" s="104"/>
      <c r="R43" s="104"/>
      <c r="S43" s="76"/>
      <c r="T43" s="76"/>
      <c r="U43" s="76"/>
      <c r="V43" s="76"/>
      <c r="W43" s="76"/>
    </row>
    <row r="44" spans="1:23" ht="32">
      <c r="A44" s="47" t="s">
        <v>254</v>
      </c>
      <c r="B44" s="17">
        <v>0.14000000000000001</v>
      </c>
      <c r="C44" s="17">
        <v>0.13700000000000001</v>
      </c>
      <c r="D44" s="58">
        <v>0.10299999999999999</v>
      </c>
      <c r="E44" s="30"/>
      <c r="F44" s="17">
        <v>9.8000000000000004E-2</v>
      </c>
      <c r="G44" s="17">
        <v>8.3000000000000004E-2</v>
      </c>
      <c r="H44" s="17">
        <v>8.1000000000000003E-2</v>
      </c>
      <c r="I44" s="17">
        <v>0.4</v>
      </c>
      <c r="J44" s="17">
        <v>0.4</v>
      </c>
      <c r="K44" s="17">
        <v>0.3</v>
      </c>
      <c r="L44" s="17">
        <v>0.3</v>
      </c>
      <c r="M44" s="17">
        <v>0.23347853399999999</v>
      </c>
      <c r="N44" s="17">
        <v>0.22900000000000001</v>
      </c>
      <c r="O44" s="17">
        <v>0.20100000000000001</v>
      </c>
      <c r="P44" s="104"/>
      <c r="Q44" s="104"/>
      <c r="R44" s="104"/>
      <c r="S44" s="76"/>
      <c r="T44" s="76"/>
      <c r="U44" s="76"/>
      <c r="V44" s="76"/>
      <c r="W44" s="76"/>
    </row>
    <row r="45" spans="1:23" ht="16">
      <c r="A45" s="14" t="s">
        <v>242</v>
      </c>
      <c r="B45" s="16"/>
      <c r="C45" s="16"/>
      <c r="D45" s="59"/>
      <c r="E45" s="29"/>
      <c r="F45" s="16"/>
      <c r="G45" s="16"/>
      <c r="H45" s="16"/>
      <c r="I45" s="16"/>
      <c r="J45" s="16"/>
      <c r="K45" s="16"/>
      <c r="L45" s="16"/>
      <c r="M45" s="16"/>
      <c r="N45" s="16"/>
      <c r="O45" s="16"/>
      <c r="P45" s="104"/>
      <c r="Q45" s="104"/>
      <c r="R45" s="104"/>
      <c r="S45" s="76"/>
      <c r="T45" s="76"/>
      <c r="U45" s="76"/>
      <c r="V45" s="76"/>
      <c r="W45" s="76"/>
    </row>
    <row r="46" spans="1:23" ht="17">
      <c r="A46" s="47" t="s">
        <v>255</v>
      </c>
      <c r="B46" s="17">
        <v>88</v>
      </c>
      <c r="C46" s="17">
        <v>90</v>
      </c>
      <c r="D46" s="58">
        <v>88</v>
      </c>
      <c r="E46" s="30"/>
      <c r="F46" s="17">
        <v>89</v>
      </c>
      <c r="G46" s="17">
        <v>92</v>
      </c>
      <c r="H46" s="17">
        <v>95</v>
      </c>
      <c r="I46" s="17">
        <v>242</v>
      </c>
      <c r="J46" s="17">
        <v>253</v>
      </c>
      <c r="K46" s="17">
        <v>253</v>
      </c>
      <c r="L46" s="17">
        <v>254</v>
      </c>
      <c r="M46" s="17">
        <v>249</v>
      </c>
      <c r="N46" s="17">
        <v>245</v>
      </c>
      <c r="O46" s="17">
        <v>241</v>
      </c>
      <c r="P46" s="104"/>
      <c r="Q46" s="104"/>
      <c r="R46" s="104"/>
      <c r="S46" s="76"/>
      <c r="T46" s="76"/>
      <c r="U46" s="76"/>
      <c r="V46" s="76"/>
      <c r="W46" s="76"/>
    </row>
    <row r="47" spans="1:23" ht="17">
      <c r="A47" s="47" t="s">
        <v>256</v>
      </c>
      <c r="B47" s="17">
        <v>569</v>
      </c>
      <c r="C47" s="17">
        <v>581</v>
      </c>
      <c r="D47" s="58">
        <v>565</v>
      </c>
      <c r="E47" s="30"/>
      <c r="F47" s="17">
        <v>576</v>
      </c>
      <c r="G47" s="17">
        <v>592</v>
      </c>
      <c r="H47" s="17">
        <v>617</v>
      </c>
      <c r="I47" s="17">
        <v>1560</v>
      </c>
      <c r="J47" s="17">
        <v>633</v>
      </c>
      <c r="K47" s="17">
        <v>630</v>
      </c>
      <c r="L47" s="17">
        <v>660</v>
      </c>
      <c r="M47" s="17">
        <v>656.44644516114545</v>
      </c>
      <c r="N47" s="17">
        <v>643.31493642115879</v>
      </c>
      <c r="O47" s="17">
        <v>660.03</v>
      </c>
      <c r="P47" s="104"/>
      <c r="Q47" s="104"/>
      <c r="R47" s="104"/>
      <c r="S47" s="76"/>
      <c r="T47" s="76"/>
      <c r="U47" s="76"/>
      <c r="V47" s="76"/>
      <c r="W47" s="76"/>
    </row>
    <row r="48" spans="1:23" ht="17">
      <c r="A48" s="47" t="s">
        <v>257</v>
      </c>
      <c r="B48" s="17">
        <v>167</v>
      </c>
      <c r="C48" s="17">
        <v>169</v>
      </c>
      <c r="D48" s="58">
        <v>170</v>
      </c>
      <c r="E48" s="30"/>
      <c r="F48" s="17">
        <v>171</v>
      </c>
      <c r="G48" s="17">
        <v>172</v>
      </c>
      <c r="H48" s="17">
        <v>173</v>
      </c>
      <c r="I48" s="17">
        <v>446</v>
      </c>
      <c r="J48" s="17">
        <v>178</v>
      </c>
      <c r="K48" s="17">
        <v>176</v>
      </c>
      <c r="L48" s="17">
        <v>175</v>
      </c>
      <c r="M48" s="17">
        <v>175.11901734559291</v>
      </c>
      <c r="N48" s="17">
        <v>183.975445531552</v>
      </c>
      <c r="O48" s="17">
        <v>194.56</v>
      </c>
      <c r="P48" s="104"/>
      <c r="Q48" s="104"/>
      <c r="R48" s="104"/>
      <c r="S48" s="76"/>
      <c r="T48" s="76"/>
      <c r="U48" s="76"/>
      <c r="V48" s="76"/>
      <c r="W48" s="76"/>
    </row>
    <row r="49" spans="1:23" ht="17">
      <c r="A49" s="14" t="s">
        <v>243</v>
      </c>
      <c r="B49" s="16"/>
      <c r="C49" s="16"/>
      <c r="D49" s="59"/>
      <c r="E49" s="29"/>
      <c r="F49" s="16"/>
      <c r="G49" s="16"/>
      <c r="H49" s="16"/>
      <c r="I49" s="16"/>
      <c r="J49" s="16"/>
      <c r="K49" s="16"/>
      <c r="L49" s="16"/>
      <c r="M49" s="16"/>
      <c r="N49" s="16"/>
      <c r="O49" s="16"/>
      <c r="P49" s="104"/>
      <c r="Q49" s="104"/>
      <c r="R49" s="104"/>
      <c r="S49" s="76"/>
      <c r="T49" s="76"/>
      <c r="U49" s="76"/>
      <c r="V49" s="76"/>
      <c r="W49" s="76"/>
    </row>
    <row r="50" spans="1:23" ht="17">
      <c r="A50" s="47" t="s">
        <v>258</v>
      </c>
      <c r="B50" s="17">
        <v>3304</v>
      </c>
      <c r="C50" s="17">
        <v>3430</v>
      </c>
      <c r="D50" s="58">
        <v>3660</v>
      </c>
      <c r="E50" s="30"/>
      <c r="F50" s="17">
        <v>3721</v>
      </c>
      <c r="G50" s="17">
        <v>3767</v>
      </c>
      <c r="H50" s="17">
        <v>3715</v>
      </c>
      <c r="I50" s="17">
        <v>4965</v>
      </c>
      <c r="J50" s="17">
        <v>4687</v>
      </c>
      <c r="K50" s="17">
        <v>4570</v>
      </c>
      <c r="L50" s="17">
        <v>4510</v>
      </c>
      <c r="M50" s="17">
        <v>4653</v>
      </c>
      <c r="N50" s="17">
        <v>4647</v>
      </c>
      <c r="O50" s="17">
        <v>4679.7</v>
      </c>
      <c r="P50" s="104"/>
      <c r="Q50" s="104"/>
      <c r="R50" s="104"/>
      <c r="S50" s="76"/>
      <c r="T50" s="76"/>
      <c r="U50" s="76"/>
      <c r="V50" s="76"/>
      <c r="W50" s="76"/>
    </row>
    <row r="51" spans="1:23" ht="17">
      <c r="A51" s="47" t="s">
        <v>251</v>
      </c>
      <c r="B51" s="17">
        <v>2075</v>
      </c>
      <c r="C51" s="17">
        <v>1910</v>
      </c>
      <c r="D51" s="58">
        <v>1940</v>
      </c>
      <c r="E51" s="30"/>
      <c r="F51" s="17">
        <v>1908</v>
      </c>
      <c r="G51" s="17">
        <v>1992</v>
      </c>
      <c r="H51" s="17">
        <v>1916</v>
      </c>
      <c r="I51" s="17">
        <v>2626</v>
      </c>
      <c r="J51" s="17">
        <v>2581</v>
      </c>
      <c r="K51" s="17">
        <v>2581</v>
      </c>
      <c r="L51" s="17">
        <v>2481</v>
      </c>
      <c r="M51" s="17">
        <v>2528</v>
      </c>
      <c r="N51" s="17">
        <v>2615</v>
      </c>
      <c r="O51" s="17">
        <v>2641</v>
      </c>
      <c r="P51" s="104"/>
      <c r="Q51" s="104"/>
      <c r="R51" s="104"/>
      <c r="S51" s="76"/>
      <c r="T51" s="76"/>
      <c r="U51" s="76"/>
      <c r="V51" s="76"/>
      <c r="W51" s="76"/>
    </row>
    <row r="52" spans="1:23" ht="17">
      <c r="A52" s="14" t="s">
        <v>245</v>
      </c>
      <c r="B52" s="16"/>
      <c r="C52" s="16"/>
      <c r="D52" s="59"/>
      <c r="E52" s="29"/>
      <c r="F52" s="16"/>
      <c r="G52" s="16"/>
      <c r="H52" s="16"/>
      <c r="I52" s="16"/>
      <c r="J52" s="16"/>
      <c r="K52" s="16"/>
      <c r="L52" s="16"/>
      <c r="M52" s="16"/>
      <c r="N52" s="16"/>
      <c r="O52" s="16"/>
      <c r="P52" s="104"/>
      <c r="Q52" s="104"/>
      <c r="R52" s="104"/>
      <c r="S52" s="76"/>
      <c r="T52" s="76"/>
      <c r="U52" s="76"/>
      <c r="V52" s="76"/>
      <c r="W52" s="76"/>
    </row>
    <row r="53" spans="1:23" ht="17">
      <c r="A53" s="47" t="s">
        <v>258</v>
      </c>
      <c r="B53" s="17">
        <v>1078</v>
      </c>
      <c r="C53" s="17">
        <v>1020</v>
      </c>
      <c r="D53" s="58">
        <v>977</v>
      </c>
      <c r="E53" s="30"/>
      <c r="F53" s="17">
        <v>1003</v>
      </c>
      <c r="G53" s="17">
        <v>1071</v>
      </c>
      <c r="H53" s="17">
        <v>1106</v>
      </c>
      <c r="I53" s="17">
        <v>1317</v>
      </c>
      <c r="J53" s="17">
        <v>1415</v>
      </c>
      <c r="K53" s="17">
        <v>1452</v>
      </c>
      <c r="L53" s="17">
        <v>1432</v>
      </c>
      <c r="M53" s="17">
        <v>1438</v>
      </c>
      <c r="N53" s="17">
        <v>1432</v>
      </c>
      <c r="O53" s="17">
        <v>1417</v>
      </c>
      <c r="P53" s="104"/>
      <c r="Q53" s="104"/>
      <c r="R53" s="104"/>
      <c r="S53" s="76"/>
      <c r="T53" s="76"/>
      <c r="U53" s="76"/>
      <c r="V53" s="76"/>
      <c r="W53" s="76"/>
    </row>
    <row r="54" spans="1:23" ht="17">
      <c r="A54" s="47" t="s">
        <v>251</v>
      </c>
      <c r="B54" s="94" t="s">
        <v>7</v>
      </c>
      <c r="C54" s="94" t="s">
        <v>7</v>
      </c>
      <c r="D54" s="94" t="s">
        <v>7</v>
      </c>
      <c r="E54" s="94" t="s">
        <v>7</v>
      </c>
      <c r="F54" s="94" t="s">
        <v>7</v>
      </c>
      <c r="G54" s="94" t="s">
        <v>7</v>
      </c>
      <c r="H54" s="94" t="s">
        <v>7</v>
      </c>
      <c r="I54" s="94" t="s">
        <v>7</v>
      </c>
      <c r="J54" s="94" t="s">
        <v>7</v>
      </c>
      <c r="K54" s="94" t="s">
        <v>7</v>
      </c>
      <c r="L54" s="17">
        <v>21</v>
      </c>
      <c r="M54" s="17">
        <v>22</v>
      </c>
      <c r="N54" s="17">
        <v>25</v>
      </c>
      <c r="O54" s="17">
        <v>24</v>
      </c>
      <c r="P54" s="110"/>
      <c r="Q54" s="104"/>
      <c r="R54" s="104"/>
      <c r="S54" s="76"/>
      <c r="T54" s="76"/>
      <c r="U54" s="76"/>
      <c r="V54" s="76"/>
      <c r="W54" s="76"/>
    </row>
    <row r="55" spans="1:23" ht="17">
      <c r="A55" s="47" t="s">
        <v>233</v>
      </c>
      <c r="B55" s="17">
        <v>75</v>
      </c>
      <c r="C55" s="17">
        <v>78</v>
      </c>
      <c r="D55" s="58">
        <v>74</v>
      </c>
      <c r="E55" s="30"/>
      <c r="F55" s="17">
        <v>75</v>
      </c>
      <c r="G55" s="17">
        <v>73</v>
      </c>
      <c r="H55" s="17">
        <v>72</v>
      </c>
      <c r="I55" s="17">
        <v>73</v>
      </c>
      <c r="J55" s="17">
        <v>73</v>
      </c>
      <c r="K55" s="17">
        <v>74</v>
      </c>
      <c r="L55" s="17">
        <v>160.6</v>
      </c>
      <c r="M55" s="17">
        <v>351.9</v>
      </c>
      <c r="N55" s="17">
        <f>N8</f>
        <v>277.64400000000001</v>
      </c>
      <c r="O55" s="17">
        <v>271.2</v>
      </c>
      <c r="P55" s="104"/>
      <c r="Q55" s="104"/>
      <c r="R55" s="104"/>
      <c r="S55" s="76"/>
      <c r="T55" s="76"/>
      <c r="U55" s="76"/>
      <c r="V55" s="76"/>
      <c r="W55" s="76"/>
    </row>
    <row r="56" spans="1:23" ht="16">
      <c r="A56" s="47" t="s">
        <v>259</v>
      </c>
      <c r="B56" s="94" t="s">
        <v>7</v>
      </c>
      <c r="C56" s="94" t="s">
        <v>7</v>
      </c>
      <c r="D56" s="94" t="s">
        <v>7</v>
      </c>
      <c r="E56" s="94" t="s">
        <v>7</v>
      </c>
      <c r="F56" s="94" t="s">
        <v>7</v>
      </c>
      <c r="G56" s="94" t="s">
        <v>7</v>
      </c>
      <c r="H56" s="94" t="s">
        <v>7</v>
      </c>
      <c r="I56" s="94" t="s">
        <v>7</v>
      </c>
      <c r="J56" s="94" t="s">
        <v>7</v>
      </c>
      <c r="K56" s="94" t="s">
        <v>7</v>
      </c>
      <c r="L56" s="17">
        <v>80.599999999999994</v>
      </c>
      <c r="M56" s="17">
        <v>181.52699999999999</v>
      </c>
      <c r="N56" s="17">
        <v>155.74199999999999</v>
      </c>
      <c r="O56" s="17">
        <v>163.69999999999999</v>
      </c>
      <c r="P56" s="104"/>
      <c r="Q56" s="104"/>
      <c r="R56" s="104"/>
      <c r="S56" s="76"/>
      <c r="T56" s="76"/>
      <c r="U56" s="76"/>
      <c r="V56" s="76"/>
      <c r="W56" s="76"/>
    </row>
    <row r="57" spans="1:23" ht="16">
      <c r="A57" s="47" t="s">
        <v>260</v>
      </c>
      <c r="B57" s="17">
        <v>19</v>
      </c>
      <c r="C57" s="17">
        <v>18</v>
      </c>
      <c r="D57" s="58">
        <v>17</v>
      </c>
      <c r="E57" s="30"/>
      <c r="F57" s="17">
        <v>16</v>
      </c>
      <c r="G57" s="17">
        <v>14</v>
      </c>
      <c r="H57" s="17">
        <v>14</v>
      </c>
      <c r="I57" s="17">
        <v>13</v>
      </c>
      <c r="J57" s="17">
        <v>12</v>
      </c>
      <c r="K57" s="17">
        <v>12</v>
      </c>
      <c r="L57" s="17">
        <v>12.2</v>
      </c>
      <c r="M57" s="17">
        <v>7.4</v>
      </c>
      <c r="N57" s="17">
        <v>10.032999999999999</v>
      </c>
      <c r="O57" s="17">
        <v>9.5</v>
      </c>
      <c r="P57" s="104"/>
      <c r="Q57" s="104"/>
      <c r="R57" s="104"/>
      <c r="S57" s="76"/>
      <c r="T57" s="76"/>
      <c r="U57" s="76"/>
      <c r="V57" s="76"/>
      <c r="W57" s="76"/>
    </row>
    <row r="58" spans="1:23" ht="16">
      <c r="A58" s="47" t="s">
        <v>261</v>
      </c>
      <c r="B58" s="17">
        <v>54</v>
      </c>
      <c r="C58" s="17">
        <v>56</v>
      </c>
      <c r="D58" s="58">
        <v>54</v>
      </c>
      <c r="E58" s="30"/>
      <c r="F58" s="17">
        <v>55</v>
      </c>
      <c r="G58" s="17">
        <v>55</v>
      </c>
      <c r="H58" s="17">
        <v>56</v>
      </c>
      <c r="I58" s="17">
        <v>58</v>
      </c>
      <c r="J58" s="17">
        <v>59</v>
      </c>
      <c r="K58" s="17">
        <v>60</v>
      </c>
      <c r="L58" s="17">
        <v>65.599999999999994</v>
      </c>
      <c r="M58" s="17">
        <v>154.9</v>
      </c>
      <c r="N58" s="17">
        <v>105.959</v>
      </c>
      <c r="O58" s="17">
        <v>91.5</v>
      </c>
      <c r="P58" s="104"/>
      <c r="Q58" s="104"/>
      <c r="R58" s="104"/>
      <c r="S58" s="76"/>
      <c r="T58" s="76"/>
      <c r="U58" s="76"/>
      <c r="V58" s="76"/>
      <c r="W58" s="76"/>
    </row>
    <row r="59" spans="1:23" ht="16">
      <c r="A59" s="47" t="s">
        <v>262</v>
      </c>
      <c r="B59" s="352">
        <v>2</v>
      </c>
      <c r="C59" s="352">
        <v>4</v>
      </c>
      <c r="D59" s="354">
        <v>2</v>
      </c>
      <c r="E59" s="356"/>
      <c r="F59" s="352">
        <v>4</v>
      </c>
      <c r="G59" s="352">
        <v>3</v>
      </c>
      <c r="H59" s="352">
        <v>2</v>
      </c>
      <c r="I59" s="352">
        <v>2</v>
      </c>
      <c r="J59" s="352">
        <v>2</v>
      </c>
      <c r="K59" s="352">
        <v>2</v>
      </c>
      <c r="L59" s="17">
        <v>1.9</v>
      </c>
      <c r="M59" s="17">
        <v>6</v>
      </c>
      <c r="N59" s="17">
        <v>4.1159999999999997</v>
      </c>
      <c r="O59" s="17">
        <v>4.5</v>
      </c>
      <c r="P59" s="104"/>
      <c r="Q59" s="104"/>
      <c r="R59" s="104"/>
      <c r="S59" s="76"/>
      <c r="T59" s="76"/>
      <c r="U59" s="76"/>
      <c r="V59" s="76"/>
      <c r="W59" s="76"/>
    </row>
    <row r="60" spans="1:23" ht="16">
      <c r="A60" s="47" t="s">
        <v>263</v>
      </c>
      <c r="B60" s="353"/>
      <c r="C60" s="353"/>
      <c r="D60" s="355"/>
      <c r="E60" s="357"/>
      <c r="F60" s="353"/>
      <c r="G60" s="353"/>
      <c r="H60" s="353"/>
      <c r="I60" s="353"/>
      <c r="J60" s="353"/>
      <c r="K60" s="353"/>
      <c r="L60" s="17">
        <v>0.3</v>
      </c>
      <c r="M60" s="17">
        <v>0.7</v>
      </c>
      <c r="N60" s="17">
        <v>0.71799999999999997</v>
      </c>
      <c r="O60" s="17">
        <v>0.6</v>
      </c>
      <c r="P60" s="104"/>
      <c r="Q60" s="104"/>
      <c r="R60" s="104"/>
      <c r="S60" s="76"/>
      <c r="T60" s="76"/>
      <c r="U60" s="76"/>
      <c r="V60" s="76"/>
      <c r="W60" s="76"/>
    </row>
    <row r="61" spans="1:23" ht="16">
      <c r="A61" s="47" t="s">
        <v>264</v>
      </c>
      <c r="B61" s="94" t="s">
        <v>7</v>
      </c>
      <c r="C61" s="94" t="s">
        <v>7</v>
      </c>
      <c r="D61" s="94" t="s">
        <v>7</v>
      </c>
      <c r="E61" s="94" t="s">
        <v>7</v>
      </c>
      <c r="F61" s="94" t="s">
        <v>7</v>
      </c>
      <c r="G61" s="94" t="s">
        <v>7</v>
      </c>
      <c r="H61" s="94" t="s">
        <v>7</v>
      </c>
      <c r="I61" s="94" t="s">
        <v>7</v>
      </c>
      <c r="J61" s="94" t="s">
        <v>7</v>
      </c>
      <c r="K61" s="94" t="s">
        <v>7</v>
      </c>
      <c r="L61" s="94" t="s">
        <v>7</v>
      </c>
      <c r="M61" s="17">
        <v>1.4</v>
      </c>
      <c r="N61" s="17">
        <v>1.0740000000000001</v>
      </c>
      <c r="O61" s="17">
        <v>1.2</v>
      </c>
      <c r="P61" s="104"/>
      <c r="Q61" s="104"/>
      <c r="R61" s="104"/>
      <c r="S61" s="76"/>
      <c r="T61" s="76"/>
      <c r="U61" s="76"/>
      <c r="V61" s="76"/>
      <c r="W61" s="76"/>
    </row>
    <row r="62" spans="1:23" ht="159.75" customHeight="1">
      <c r="A62" s="351" t="s">
        <v>265</v>
      </c>
      <c r="B62" s="351"/>
      <c r="C62" s="351"/>
      <c r="D62" s="351"/>
      <c r="E62" s="351"/>
      <c r="F62" s="351"/>
      <c r="G62" s="351"/>
      <c r="H62" s="351"/>
      <c r="I62" s="351"/>
      <c r="J62" s="351"/>
      <c r="K62" s="351"/>
      <c r="L62" s="351"/>
      <c r="M62" s="351"/>
      <c r="N62" s="351"/>
      <c r="O62" s="351"/>
      <c r="P62" s="70"/>
      <c r="Q62" s="70"/>
      <c r="R62" s="70"/>
    </row>
    <row r="63" spans="1:23">
      <c r="A63" s="184"/>
      <c r="B63" s="184"/>
      <c r="C63" s="184"/>
      <c r="D63" s="184"/>
      <c r="E63" s="184"/>
      <c r="F63" s="184"/>
      <c r="G63" s="184"/>
      <c r="H63" s="184"/>
      <c r="I63" s="184"/>
      <c r="J63" s="184"/>
      <c r="K63" s="184"/>
      <c r="L63" s="184"/>
      <c r="M63" s="184"/>
      <c r="N63" s="184"/>
      <c r="O63" s="184"/>
      <c r="P63" s="70"/>
      <c r="Q63" s="70"/>
      <c r="R63" s="70"/>
    </row>
    <row r="64" spans="1:23" ht="32">
      <c r="A64" s="112"/>
      <c r="B64" s="112"/>
      <c r="C64" s="112"/>
      <c r="D64" s="112"/>
      <c r="E64" s="112"/>
      <c r="F64" s="112"/>
      <c r="G64" s="112"/>
      <c r="H64" s="112"/>
      <c r="I64" s="112"/>
      <c r="J64" s="112"/>
      <c r="K64" s="112"/>
      <c r="L64" s="112"/>
      <c r="M64" s="112"/>
      <c r="N64" s="112"/>
      <c r="O64" s="256" t="s">
        <v>131</v>
      </c>
      <c r="P64" s="112"/>
      <c r="Q64" s="112"/>
      <c r="R64" s="112"/>
      <c r="S64" s="112"/>
      <c r="T64" s="112"/>
    </row>
  </sheetData>
  <mergeCells count="11">
    <mergeCell ref="K59:K60"/>
    <mergeCell ref="A62:O62"/>
    <mergeCell ref="B59:B60"/>
    <mergeCell ref="C59:C60"/>
    <mergeCell ref="D59:D60"/>
    <mergeCell ref="E59:E60"/>
    <mergeCell ref="F59:F60"/>
    <mergeCell ref="G59:G60"/>
    <mergeCell ref="H59:H60"/>
    <mergeCell ref="I59:I60"/>
    <mergeCell ref="J59:J60"/>
  </mergeCells>
  <phoneticPr fontId="2"/>
  <hyperlinks>
    <hyperlink ref="O64" location="説明・目次!A1" display="説明・目次!A1" xr:uid="{1A4FA1FD-4961-5040-9403-6B49FEA693B6}"/>
  </hyperlinks>
  <pageMargins left="0.70866141732283472" right="0.70866141732283472" top="0.74803149606299213" bottom="0.74803149606299213" header="0.31496062992125984" footer="0.31496062992125984"/>
  <pageSetup paperSize="9" scale="45" orientation="portrait"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523D5-C9F4-4734-9DD4-38A8E700BF79}">
  <sheetPr>
    <tabColor theme="6" tint="-0.499984740745262"/>
    <pageSetUpPr fitToPage="1"/>
  </sheetPr>
  <dimension ref="A1:AM62"/>
  <sheetViews>
    <sheetView view="pageBreakPreview" zoomScaleNormal="70" zoomScaleSheetLayoutView="100" workbookViewId="0"/>
  </sheetViews>
  <sheetFormatPr baseColWidth="10" defaultColWidth="9" defaultRowHeight="15"/>
  <cols>
    <col min="1" max="1" width="16.83203125" style="18" customWidth="1"/>
    <col min="2" max="2" width="13.33203125" style="18" customWidth="1"/>
    <col min="3" max="3" width="18.83203125" style="18" customWidth="1"/>
    <col min="4" max="39" width="10.83203125" style="18" customWidth="1"/>
    <col min="40" max="16384" width="9" style="18"/>
  </cols>
  <sheetData>
    <row r="1" spans="1:39" s="1" customFormat="1" ht="22">
      <c r="A1" s="248" t="s">
        <v>77</v>
      </c>
    </row>
    <row r="2" spans="1:39" s="1" customFormat="1"/>
    <row r="3" spans="1:39" s="12" customFormat="1">
      <c r="A3" s="358" t="s">
        <v>67</v>
      </c>
      <c r="B3" s="358"/>
      <c r="C3" s="358"/>
      <c r="D3" s="358"/>
      <c r="E3" s="358"/>
      <c r="F3" s="358"/>
      <c r="G3" s="358"/>
      <c r="H3" s="358"/>
      <c r="I3" s="358"/>
      <c r="J3" s="358"/>
      <c r="K3" s="358"/>
      <c r="L3" s="358"/>
      <c r="M3" s="358"/>
      <c r="N3" s="358"/>
      <c r="O3" s="358"/>
      <c r="P3" s="358"/>
      <c r="Q3" s="358"/>
      <c r="R3" s="358"/>
    </row>
    <row r="4" spans="1:39" s="12" customFormat="1">
      <c r="A4" s="114"/>
      <c r="B4" s="114"/>
      <c r="C4" s="114"/>
      <c r="D4" s="114"/>
      <c r="E4" s="114"/>
      <c r="F4" s="114"/>
      <c r="G4" s="114"/>
      <c r="H4" s="114"/>
      <c r="I4" s="114"/>
      <c r="J4" s="114"/>
      <c r="K4" s="114"/>
      <c r="L4" s="114"/>
      <c r="M4" s="114"/>
      <c r="N4" s="114"/>
      <c r="O4" s="114"/>
      <c r="P4" s="114"/>
      <c r="Q4" s="114"/>
      <c r="R4" s="114"/>
    </row>
    <row r="5" spans="1:39" s="12" customFormat="1">
      <c r="A5" s="358" t="s">
        <v>266</v>
      </c>
      <c r="B5" s="358"/>
      <c r="C5" s="358"/>
      <c r="D5" s="358"/>
      <c r="E5" s="358"/>
      <c r="F5" s="358"/>
      <c r="G5" s="358"/>
      <c r="H5" s="358"/>
      <c r="I5" s="358"/>
      <c r="J5" s="358"/>
      <c r="K5" s="358"/>
      <c r="L5" s="358"/>
      <c r="M5" s="358"/>
      <c r="N5" s="358"/>
      <c r="O5" s="358"/>
      <c r="P5" s="358"/>
      <c r="Q5" s="358"/>
      <c r="R5" s="358"/>
    </row>
    <row r="6" spans="1:39" s="12" customFormat="1" ht="15" customHeight="1">
      <c r="A6" s="359"/>
      <c r="B6" s="359"/>
      <c r="C6" s="235"/>
      <c r="D6" s="360">
        <v>2005</v>
      </c>
      <c r="E6" s="361"/>
      <c r="F6" s="360">
        <v>2006</v>
      </c>
      <c r="G6" s="361"/>
      <c r="H6" s="360">
        <v>2007</v>
      </c>
      <c r="I6" s="361"/>
      <c r="J6" s="360">
        <v>2008</v>
      </c>
      <c r="K6" s="361"/>
      <c r="L6" s="360">
        <v>2009</v>
      </c>
      <c r="M6" s="361"/>
      <c r="N6" s="360">
        <v>2010</v>
      </c>
      <c r="O6" s="361"/>
      <c r="P6" s="360">
        <v>2011</v>
      </c>
      <c r="Q6" s="361"/>
      <c r="R6" s="360">
        <v>2012</v>
      </c>
      <c r="S6" s="361"/>
      <c r="T6" s="360">
        <v>2013</v>
      </c>
      <c r="U6" s="361"/>
      <c r="V6" s="360">
        <v>2014</v>
      </c>
      <c r="W6" s="361"/>
      <c r="X6" s="360">
        <v>2015</v>
      </c>
      <c r="Y6" s="361"/>
      <c r="Z6" s="360">
        <v>2016</v>
      </c>
      <c r="AA6" s="361"/>
      <c r="AB6" s="360">
        <v>2017</v>
      </c>
      <c r="AC6" s="361"/>
      <c r="AD6" s="360">
        <v>2018</v>
      </c>
      <c r="AE6" s="361"/>
      <c r="AF6" s="360">
        <v>2019</v>
      </c>
      <c r="AG6" s="361"/>
      <c r="AH6" s="360">
        <v>2020</v>
      </c>
      <c r="AI6" s="361"/>
      <c r="AJ6" s="360">
        <v>2021</v>
      </c>
      <c r="AK6" s="361"/>
      <c r="AL6" s="360">
        <v>2022</v>
      </c>
      <c r="AM6" s="361"/>
    </row>
    <row r="7" spans="1:39" s="12" customFormat="1" ht="17">
      <c r="A7" s="365" t="s">
        <v>267</v>
      </c>
      <c r="B7" s="365"/>
      <c r="C7" s="108" t="s">
        <v>268</v>
      </c>
      <c r="D7" s="108" t="s">
        <v>269</v>
      </c>
      <c r="E7" s="108" t="s">
        <v>270</v>
      </c>
      <c r="F7" s="108" t="s">
        <v>269</v>
      </c>
      <c r="G7" s="108" t="s">
        <v>270</v>
      </c>
      <c r="H7" s="108" t="s">
        <v>269</v>
      </c>
      <c r="I7" s="108" t="s">
        <v>270</v>
      </c>
      <c r="J7" s="108" t="s">
        <v>269</v>
      </c>
      <c r="K7" s="108" t="s">
        <v>270</v>
      </c>
      <c r="L7" s="108" t="s">
        <v>269</v>
      </c>
      <c r="M7" s="108" t="s">
        <v>270</v>
      </c>
      <c r="N7" s="108" t="s">
        <v>269</v>
      </c>
      <c r="O7" s="108" t="s">
        <v>270</v>
      </c>
      <c r="P7" s="108" t="s">
        <v>269</v>
      </c>
      <c r="Q7" s="108" t="s">
        <v>270</v>
      </c>
      <c r="R7" s="108" t="s">
        <v>269</v>
      </c>
      <c r="S7" s="108" t="s">
        <v>270</v>
      </c>
      <c r="T7" s="108" t="s">
        <v>269</v>
      </c>
      <c r="U7" s="108" t="s">
        <v>270</v>
      </c>
      <c r="V7" s="108" t="s">
        <v>269</v>
      </c>
      <c r="W7" s="108" t="s">
        <v>270</v>
      </c>
      <c r="X7" s="108" t="s">
        <v>269</v>
      </c>
      <c r="Y7" s="108" t="s">
        <v>270</v>
      </c>
      <c r="Z7" s="108" t="s">
        <v>269</v>
      </c>
      <c r="AA7" s="108" t="s">
        <v>270</v>
      </c>
      <c r="AB7" s="108" t="s">
        <v>269</v>
      </c>
      <c r="AC7" s="108" t="s">
        <v>270</v>
      </c>
      <c r="AD7" s="108" t="s">
        <v>269</v>
      </c>
      <c r="AE7" s="108" t="s">
        <v>270</v>
      </c>
      <c r="AF7" s="108" t="s">
        <v>269</v>
      </c>
      <c r="AG7" s="108" t="s">
        <v>270</v>
      </c>
      <c r="AH7" s="108" t="s">
        <v>269</v>
      </c>
      <c r="AI7" s="108" t="s">
        <v>270</v>
      </c>
      <c r="AJ7" s="108" t="s">
        <v>269</v>
      </c>
      <c r="AK7" s="108" t="s">
        <v>270</v>
      </c>
      <c r="AL7" s="108" t="s">
        <v>269</v>
      </c>
      <c r="AM7" s="108" t="s">
        <v>270</v>
      </c>
    </row>
    <row r="8" spans="1:39" s="12" customFormat="1" ht="15" customHeight="1">
      <c r="A8" s="362" t="s">
        <v>271</v>
      </c>
      <c r="B8" s="362"/>
      <c r="C8" s="235"/>
      <c r="D8" s="79">
        <v>2071</v>
      </c>
      <c r="E8" s="79">
        <v>3875</v>
      </c>
      <c r="F8" s="79">
        <v>1147</v>
      </c>
      <c r="G8" s="79">
        <v>3596</v>
      </c>
      <c r="H8" s="79">
        <v>1360</v>
      </c>
      <c r="I8" s="79">
        <v>4028</v>
      </c>
      <c r="J8" s="79">
        <v>957</v>
      </c>
      <c r="K8" s="79">
        <v>3944</v>
      </c>
      <c r="L8" s="79">
        <v>699</v>
      </c>
      <c r="M8" s="79">
        <v>3731</v>
      </c>
      <c r="N8" s="79">
        <v>816</v>
      </c>
      <c r="O8" s="79">
        <v>3716</v>
      </c>
      <c r="P8" s="79">
        <v>1077</v>
      </c>
      <c r="Q8" s="79">
        <v>3920</v>
      </c>
      <c r="R8" s="79">
        <v>1753</v>
      </c>
      <c r="S8" s="79">
        <v>4120</v>
      </c>
      <c r="T8" s="79">
        <v>2442</v>
      </c>
      <c r="U8" s="79">
        <v>4169</v>
      </c>
      <c r="V8" s="79">
        <v>1101</v>
      </c>
      <c r="W8" s="79">
        <v>4005</v>
      </c>
      <c r="X8" s="79">
        <v>2058</v>
      </c>
      <c r="Y8" s="79">
        <v>4120</v>
      </c>
      <c r="Z8" s="79">
        <v>1530</v>
      </c>
      <c r="AA8" s="79">
        <v>3817</v>
      </c>
      <c r="AB8" s="79">
        <v>1493</v>
      </c>
      <c r="AC8" s="79">
        <v>3844</v>
      </c>
      <c r="AD8" s="79">
        <v>2169</v>
      </c>
      <c r="AE8" s="79">
        <v>3632</v>
      </c>
      <c r="AF8" s="79">
        <v>1811</v>
      </c>
      <c r="AG8" s="79">
        <v>4140</v>
      </c>
      <c r="AH8" s="79">
        <v>991</v>
      </c>
      <c r="AI8" s="79">
        <v>4419</v>
      </c>
      <c r="AJ8" s="79">
        <v>991</v>
      </c>
      <c r="AK8" s="79">
        <v>4488</v>
      </c>
      <c r="AL8" s="79">
        <v>785</v>
      </c>
      <c r="AM8" s="79">
        <v>4361</v>
      </c>
    </row>
    <row r="9" spans="1:39" s="12" customFormat="1" ht="64">
      <c r="A9" s="362" t="s">
        <v>272</v>
      </c>
      <c r="B9" s="234" t="s">
        <v>273</v>
      </c>
      <c r="C9" s="234" t="s">
        <v>274</v>
      </c>
      <c r="D9" s="79">
        <v>708</v>
      </c>
      <c r="E9" s="79">
        <v>1710</v>
      </c>
      <c r="F9" s="79">
        <v>776</v>
      </c>
      <c r="G9" s="79">
        <v>1693</v>
      </c>
      <c r="H9" s="79">
        <v>458</v>
      </c>
      <c r="I9" s="79">
        <v>1808</v>
      </c>
      <c r="J9" s="79">
        <v>469</v>
      </c>
      <c r="K9" s="79">
        <v>1844</v>
      </c>
      <c r="L9" s="79">
        <v>171</v>
      </c>
      <c r="M9" s="79">
        <v>1739</v>
      </c>
      <c r="N9" s="79">
        <v>282</v>
      </c>
      <c r="O9" s="79">
        <v>1586</v>
      </c>
      <c r="P9" s="79">
        <v>275</v>
      </c>
      <c r="Q9" s="79">
        <v>1610</v>
      </c>
      <c r="R9" s="79">
        <v>849</v>
      </c>
      <c r="S9" s="79">
        <v>1804</v>
      </c>
      <c r="T9" s="79">
        <v>522</v>
      </c>
      <c r="U9" s="79">
        <v>1710</v>
      </c>
      <c r="V9" s="79">
        <v>306</v>
      </c>
      <c r="W9" s="79">
        <v>1601</v>
      </c>
      <c r="X9" s="79">
        <v>913</v>
      </c>
      <c r="Y9" s="79">
        <v>1690</v>
      </c>
      <c r="Z9" s="79">
        <v>264</v>
      </c>
      <c r="AA9" s="79">
        <v>1444</v>
      </c>
      <c r="AB9" s="79">
        <v>264</v>
      </c>
      <c r="AC9" s="79">
        <v>1442</v>
      </c>
      <c r="AD9" s="79">
        <v>628</v>
      </c>
      <c r="AE9" s="79">
        <v>1464</v>
      </c>
      <c r="AF9" s="79">
        <v>173</v>
      </c>
      <c r="AG9" s="79">
        <v>1785</v>
      </c>
      <c r="AH9" s="79">
        <v>106</v>
      </c>
      <c r="AI9" s="79">
        <v>1913</v>
      </c>
      <c r="AJ9" s="79">
        <v>76</v>
      </c>
      <c r="AK9" s="79">
        <v>1897</v>
      </c>
      <c r="AL9" s="79">
        <v>61</v>
      </c>
      <c r="AM9" s="79">
        <v>1861</v>
      </c>
    </row>
    <row r="10" spans="1:39" s="12" customFormat="1" ht="48">
      <c r="A10" s="362"/>
      <c r="B10" s="234" t="s">
        <v>275</v>
      </c>
      <c r="C10" s="234" t="s">
        <v>276</v>
      </c>
      <c r="D10" s="79">
        <v>1026</v>
      </c>
      <c r="E10" s="79">
        <v>342</v>
      </c>
      <c r="F10" s="79">
        <v>37</v>
      </c>
      <c r="G10" s="79">
        <v>81</v>
      </c>
      <c r="H10" s="79">
        <v>375</v>
      </c>
      <c r="I10" s="79">
        <v>212</v>
      </c>
      <c r="J10" s="79">
        <v>232</v>
      </c>
      <c r="K10" s="79">
        <v>220</v>
      </c>
      <c r="L10" s="79">
        <v>257</v>
      </c>
      <c r="M10" s="79">
        <v>267</v>
      </c>
      <c r="N10" s="79">
        <v>209</v>
      </c>
      <c r="O10" s="79">
        <v>274</v>
      </c>
      <c r="P10" s="79">
        <v>265</v>
      </c>
      <c r="Q10" s="79">
        <v>292</v>
      </c>
      <c r="R10" s="79">
        <v>453</v>
      </c>
      <c r="S10" s="79">
        <v>352</v>
      </c>
      <c r="T10" s="79">
        <v>1631</v>
      </c>
      <c r="U10" s="79">
        <v>593</v>
      </c>
      <c r="V10" s="79">
        <v>548</v>
      </c>
      <c r="W10" s="79">
        <v>454</v>
      </c>
      <c r="X10" s="79">
        <v>886</v>
      </c>
      <c r="Y10" s="79">
        <v>467</v>
      </c>
      <c r="Z10" s="79">
        <v>895</v>
      </c>
      <c r="AA10" s="79">
        <v>549</v>
      </c>
      <c r="AB10" s="79">
        <v>880</v>
      </c>
      <c r="AC10" s="79">
        <v>582</v>
      </c>
      <c r="AD10" s="79">
        <v>506</v>
      </c>
      <c r="AE10" s="79">
        <v>365</v>
      </c>
      <c r="AF10" s="79">
        <v>710</v>
      </c>
      <c r="AG10" s="79">
        <v>471</v>
      </c>
      <c r="AH10" s="79">
        <v>265</v>
      </c>
      <c r="AI10" s="79">
        <v>399</v>
      </c>
      <c r="AJ10" s="79">
        <v>751</v>
      </c>
      <c r="AK10" s="79">
        <v>624</v>
      </c>
      <c r="AL10" s="79">
        <v>460</v>
      </c>
      <c r="AM10" s="79">
        <v>586</v>
      </c>
    </row>
    <row r="11" spans="1:39" s="12" customFormat="1" ht="64">
      <c r="A11" s="362"/>
      <c r="B11" s="234" t="s">
        <v>277</v>
      </c>
      <c r="C11" s="234" t="s">
        <v>278</v>
      </c>
      <c r="D11" s="79">
        <v>336</v>
      </c>
      <c r="E11" s="79">
        <v>1823</v>
      </c>
      <c r="F11" s="79">
        <v>334</v>
      </c>
      <c r="G11" s="79">
        <v>1823</v>
      </c>
      <c r="H11" s="79">
        <v>527</v>
      </c>
      <c r="I11" s="79">
        <v>2008</v>
      </c>
      <c r="J11" s="79">
        <v>256</v>
      </c>
      <c r="K11" s="79">
        <v>1880</v>
      </c>
      <c r="L11" s="79">
        <v>271</v>
      </c>
      <c r="M11" s="79">
        <v>1725</v>
      </c>
      <c r="N11" s="79">
        <v>325</v>
      </c>
      <c r="O11" s="79">
        <v>1856</v>
      </c>
      <c r="P11" s="79">
        <v>537</v>
      </c>
      <c r="Q11" s="79">
        <v>2018</v>
      </c>
      <c r="R11" s="79">
        <v>451</v>
      </c>
      <c r="S11" s="79">
        <v>1964</v>
      </c>
      <c r="T11" s="79">
        <v>289</v>
      </c>
      <c r="U11" s="79">
        <v>1866</v>
      </c>
      <c r="V11" s="79">
        <v>247</v>
      </c>
      <c r="W11" s="79">
        <v>1950</v>
      </c>
      <c r="X11" s="79">
        <v>259</v>
      </c>
      <c r="Y11" s="79">
        <v>1963</v>
      </c>
      <c r="Z11" s="79">
        <v>371</v>
      </c>
      <c r="AA11" s="79">
        <v>1824</v>
      </c>
      <c r="AB11" s="79">
        <v>349</v>
      </c>
      <c r="AC11" s="79">
        <v>1820</v>
      </c>
      <c r="AD11" s="79">
        <v>1035</v>
      </c>
      <c r="AE11" s="79">
        <v>1803</v>
      </c>
      <c r="AF11" s="79">
        <v>928</v>
      </c>
      <c r="AG11" s="79">
        <v>1884</v>
      </c>
      <c r="AH11" s="79">
        <v>620</v>
      </c>
      <c r="AI11" s="79">
        <v>2107</v>
      </c>
      <c r="AJ11" s="79">
        <v>164</v>
      </c>
      <c r="AK11" s="79">
        <v>1967</v>
      </c>
      <c r="AL11" s="79">
        <v>264</v>
      </c>
      <c r="AM11" s="79">
        <v>1914</v>
      </c>
    </row>
    <row r="12" spans="1:39" s="12" customFormat="1" ht="64">
      <c r="A12" s="362" t="s">
        <v>279</v>
      </c>
      <c r="B12" s="362"/>
      <c r="C12" s="234" t="s">
        <v>280</v>
      </c>
      <c r="D12" s="79">
        <v>15</v>
      </c>
      <c r="E12" s="79">
        <v>2744</v>
      </c>
      <c r="F12" s="79">
        <v>927</v>
      </c>
      <c r="G12" s="79">
        <v>2659</v>
      </c>
      <c r="H12" s="79">
        <v>32</v>
      </c>
      <c r="I12" s="79">
        <v>2717</v>
      </c>
      <c r="J12" s="79">
        <v>129</v>
      </c>
      <c r="K12" s="79">
        <v>2261</v>
      </c>
      <c r="L12" s="79">
        <v>1072</v>
      </c>
      <c r="M12" s="79">
        <v>1279</v>
      </c>
      <c r="N12" s="79">
        <v>1444</v>
      </c>
      <c r="O12" s="79">
        <v>3088</v>
      </c>
      <c r="P12" s="79">
        <v>855</v>
      </c>
      <c r="Q12" s="79">
        <v>2813</v>
      </c>
      <c r="R12" s="79">
        <v>738</v>
      </c>
      <c r="S12" s="79">
        <v>3264</v>
      </c>
      <c r="T12" s="79">
        <v>566</v>
      </c>
      <c r="U12" s="79">
        <v>2659</v>
      </c>
      <c r="V12" s="79">
        <v>734</v>
      </c>
      <c r="W12" s="79">
        <v>2793</v>
      </c>
      <c r="X12" s="79">
        <v>566</v>
      </c>
      <c r="Y12" s="79">
        <v>2761</v>
      </c>
      <c r="Z12" s="79">
        <v>579</v>
      </c>
      <c r="AA12" s="79">
        <v>2611</v>
      </c>
      <c r="AB12" s="79">
        <v>579</v>
      </c>
      <c r="AC12" s="79">
        <v>2618</v>
      </c>
      <c r="AD12" s="79">
        <v>337</v>
      </c>
      <c r="AE12" s="79">
        <v>2619</v>
      </c>
      <c r="AF12" s="79">
        <v>0</v>
      </c>
      <c r="AG12" s="79">
        <v>2374</v>
      </c>
      <c r="AH12" s="79">
        <v>0</v>
      </c>
      <c r="AI12" s="79">
        <v>2375</v>
      </c>
      <c r="AJ12" s="79">
        <v>0</v>
      </c>
      <c r="AK12" s="79">
        <v>2467</v>
      </c>
      <c r="AL12" s="79">
        <v>13</v>
      </c>
      <c r="AM12" s="79">
        <v>2455</v>
      </c>
    </row>
    <row r="13" spans="1:39" s="12" customFormat="1" ht="112">
      <c r="A13" s="362" t="s">
        <v>281</v>
      </c>
      <c r="B13" s="362"/>
      <c r="C13" s="234" t="s">
        <v>282</v>
      </c>
      <c r="D13" s="79">
        <v>12</v>
      </c>
      <c r="E13" s="79">
        <v>895</v>
      </c>
      <c r="F13" s="79">
        <v>13</v>
      </c>
      <c r="G13" s="79">
        <v>866</v>
      </c>
      <c r="H13" s="79">
        <v>15</v>
      </c>
      <c r="I13" s="79">
        <v>919</v>
      </c>
      <c r="J13" s="79">
        <v>14</v>
      </c>
      <c r="K13" s="79">
        <v>948</v>
      </c>
      <c r="L13" s="79">
        <v>12</v>
      </c>
      <c r="M13" s="79">
        <v>983</v>
      </c>
      <c r="N13" s="79">
        <v>11</v>
      </c>
      <c r="O13" s="79">
        <v>1116</v>
      </c>
      <c r="P13" s="79">
        <v>8</v>
      </c>
      <c r="Q13" s="79">
        <v>1284</v>
      </c>
      <c r="R13" s="79">
        <v>8</v>
      </c>
      <c r="S13" s="79">
        <v>1194</v>
      </c>
      <c r="T13" s="79">
        <v>18</v>
      </c>
      <c r="U13" s="79">
        <v>1024</v>
      </c>
      <c r="V13" s="79">
        <v>7</v>
      </c>
      <c r="W13" s="79">
        <v>1049</v>
      </c>
      <c r="X13" s="79">
        <v>9</v>
      </c>
      <c r="Y13" s="79">
        <v>1064</v>
      </c>
      <c r="Z13" s="79">
        <v>0</v>
      </c>
      <c r="AA13" s="79">
        <v>1183</v>
      </c>
      <c r="AB13" s="79">
        <v>4</v>
      </c>
      <c r="AC13" s="79">
        <v>2031</v>
      </c>
      <c r="AD13" s="79">
        <v>5</v>
      </c>
      <c r="AE13" s="79">
        <v>2057</v>
      </c>
      <c r="AF13" s="79">
        <v>0</v>
      </c>
      <c r="AG13" s="79">
        <v>1877</v>
      </c>
      <c r="AH13" s="79">
        <v>0</v>
      </c>
      <c r="AI13" s="79">
        <v>1305</v>
      </c>
      <c r="AJ13" s="79">
        <v>0</v>
      </c>
      <c r="AK13" s="79">
        <v>1125</v>
      </c>
      <c r="AL13" s="79">
        <v>0</v>
      </c>
      <c r="AM13" s="79">
        <v>1094</v>
      </c>
    </row>
    <row r="14" spans="1:39" s="12" customFormat="1" ht="16">
      <c r="A14" s="362" t="s">
        <v>283</v>
      </c>
      <c r="B14" s="362"/>
      <c r="C14" s="234" t="s">
        <v>284</v>
      </c>
      <c r="D14" s="79">
        <v>224</v>
      </c>
      <c r="E14" s="79">
        <v>1970</v>
      </c>
      <c r="F14" s="79">
        <v>259</v>
      </c>
      <c r="G14" s="79">
        <v>2040</v>
      </c>
      <c r="H14" s="79">
        <v>201</v>
      </c>
      <c r="I14" s="79">
        <v>2958</v>
      </c>
      <c r="J14" s="79">
        <v>228</v>
      </c>
      <c r="K14" s="79">
        <v>1910</v>
      </c>
      <c r="L14" s="79">
        <v>2312</v>
      </c>
      <c r="M14" s="79">
        <v>2330</v>
      </c>
      <c r="N14" s="79">
        <v>9683</v>
      </c>
      <c r="O14" s="79">
        <v>2375</v>
      </c>
      <c r="P14" s="79">
        <v>3386</v>
      </c>
      <c r="Q14" s="79">
        <v>3727</v>
      </c>
      <c r="R14" s="79">
        <v>1128</v>
      </c>
      <c r="S14" s="79">
        <v>3797</v>
      </c>
      <c r="T14" s="79">
        <v>682</v>
      </c>
      <c r="U14" s="79">
        <v>3372</v>
      </c>
      <c r="V14" s="79">
        <v>1248</v>
      </c>
      <c r="W14" s="79">
        <v>4517</v>
      </c>
      <c r="X14" s="79">
        <v>1161</v>
      </c>
      <c r="Y14" s="79">
        <v>4670</v>
      </c>
      <c r="Z14" s="79">
        <v>1335</v>
      </c>
      <c r="AA14" s="79">
        <v>3933</v>
      </c>
      <c r="AB14" s="79">
        <v>2402</v>
      </c>
      <c r="AC14" s="79">
        <v>4399</v>
      </c>
      <c r="AD14" s="79">
        <v>2402</v>
      </c>
      <c r="AE14" s="79">
        <v>4399</v>
      </c>
      <c r="AF14" s="79">
        <v>2359</v>
      </c>
      <c r="AG14" s="79">
        <v>5446</v>
      </c>
      <c r="AH14" s="79">
        <v>2971</v>
      </c>
      <c r="AI14" s="79">
        <v>6076</v>
      </c>
      <c r="AJ14" s="79">
        <v>2766</v>
      </c>
      <c r="AK14" s="79">
        <v>7579</v>
      </c>
      <c r="AL14" s="79">
        <v>405</v>
      </c>
      <c r="AM14" s="79">
        <v>7565</v>
      </c>
    </row>
    <row r="15" spans="1:39" s="12" customFormat="1" ht="96">
      <c r="A15" s="362" t="s">
        <v>285</v>
      </c>
      <c r="B15" s="362"/>
      <c r="C15" s="234" t="s">
        <v>286</v>
      </c>
      <c r="D15" s="79">
        <v>0</v>
      </c>
      <c r="E15" s="79">
        <v>45</v>
      </c>
      <c r="F15" s="79">
        <v>0</v>
      </c>
      <c r="G15" s="79">
        <v>56</v>
      </c>
      <c r="H15" s="79">
        <v>0</v>
      </c>
      <c r="I15" s="79">
        <v>47</v>
      </c>
      <c r="J15" s="79">
        <v>0</v>
      </c>
      <c r="K15" s="79">
        <v>62</v>
      </c>
      <c r="L15" s="79">
        <v>0</v>
      </c>
      <c r="M15" s="79">
        <v>621</v>
      </c>
      <c r="N15" s="79">
        <v>0</v>
      </c>
      <c r="O15" s="79">
        <v>67</v>
      </c>
      <c r="P15" s="79">
        <v>0</v>
      </c>
      <c r="Q15" s="79">
        <v>69</v>
      </c>
      <c r="R15" s="79">
        <v>0</v>
      </c>
      <c r="S15" s="79">
        <v>83</v>
      </c>
      <c r="T15" s="79">
        <v>0</v>
      </c>
      <c r="U15" s="79">
        <v>70</v>
      </c>
      <c r="V15" s="79">
        <v>0</v>
      </c>
      <c r="W15" s="79">
        <v>136</v>
      </c>
      <c r="X15" s="79">
        <v>0</v>
      </c>
      <c r="Y15" s="79">
        <v>118</v>
      </c>
      <c r="Z15" s="79">
        <v>7</v>
      </c>
      <c r="AA15" s="79">
        <v>141</v>
      </c>
      <c r="AB15" s="79">
        <v>7</v>
      </c>
      <c r="AC15" s="79">
        <v>134</v>
      </c>
      <c r="AD15" s="79">
        <v>0</v>
      </c>
      <c r="AE15" s="79">
        <v>148</v>
      </c>
      <c r="AF15" s="79">
        <v>8</v>
      </c>
      <c r="AG15" s="79">
        <v>110</v>
      </c>
      <c r="AH15" s="79">
        <v>1</v>
      </c>
      <c r="AI15" s="79">
        <v>111</v>
      </c>
      <c r="AJ15" s="79">
        <v>2</v>
      </c>
      <c r="AK15" s="79">
        <v>89</v>
      </c>
      <c r="AL15" s="79">
        <v>0</v>
      </c>
      <c r="AM15" s="79">
        <v>22</v>
      </c>
    </row>
    <row r="16" spans="1:39" s="12" customFormat="1" ht="16" customHeight="1">
      <c r="A16" s="362" t="s">
        <v>287</v>
      </c>
      <c r="B16" s="362"/>
      <c r="C16" s="235"/>
      <c r="D16" s="51" t="s">
        <v>8</v>
      </c>
      <c r="E16" s="79">
        <v>0</v>
      </c>
      <c r="F16" s="51" t="s">
        <v>8</v>
      </c>
      <c r="G16" s="79">
        <v>0</v>
      </c>
      <c r="H16" s="51" t="s">
        <v>8</v>
      </c>
      <c r="I16" s="79">
        <v>0</v>
      </c>
      <c r="J16" s="51" t="s">
        <v>8</v>
      </c>
      <c r="K16" s="79">
        <v>0</v>
      </c>
      <c r="L16" s="51" t="s">
        <v>8</v>
      </c>
      <c r="M16" s="79">
        <v>0</v>
      </c>
      <c r="N16" s="51" t="s">
        <v>8</v>
      </c>
      <c r="O16" s="79">
        <v>0</v>
      </c>
      <c r="P16" s="79">
        <v>0</v>
      </c>
      <c r="Q16" s="79">
        <v>0</v>
      </c>
      <c r="R16" s="79">
        <v>0</v>
      </c>
      <c r="S16" s="79">
        <v>0</v>
      </c>
      <c r="T16" s="79">
        <v>0</v>
      </c>
      <c r="U16" s="79">
        <v>0</v>
      </c>
      <c r="V16" s="79">
        <v>0</v>
      </c>
      <c r="W16" s="79">
        <v>0</v>
      </c>
      <c r="X16" s="79">
        <v>0</v>
      </c>
      <c r="Y16" s="79">
        <v>0</v>
      </c>
      <c r="Z16" s="79">
        <v>0</v>
      </c>
      <c r="AA16" s="79">
        <v>0</v>
      </c>
      <c r="AB16" s="79">
        <v>0</v>
      </c>
      <c r="AC16" s="79">
        <v>0</v>
      </c>
      <c r="AD16" s="79">
        <v>0</v>
      </c>
      <c r="AE16" s="79">
        <v>0</v>
      </c>
      <c r="AF16" s="79">
        <v>0</v>
      </c>
      <c r="AG16" s="79">
        <v>0</v>
      </c>
      <c r="AH16" s="79">
        <v>0</v>
      </c>
      <c r="AI16" s="79">
        <v>0</v>
      </c>
      <c r="AJ16" s="79">
        <v>0</v>
      </c>
      <c r="AK16" s="79">
        <v>0</v>
      </c>
      <c r="AL16" s="79">
        <v>0</v>
      </c>
      <c r="AM16" s="79">
        <v>0</v>
      </c>
    </row>
    <row r="17" spans="1:39" s="12" customFormat="1" ht="15" customHeight="1">
      <c r="A17" s="363" t="s">
        <v>118</v>
      </c>
      <c r="B17" s="363"/>
      <c r="C17" s="363"/>
      <c r="D17" s="80">
        <v>2322</v>
      </c>
      <c r="E17" s="80">
        <v>9530</v>
      </c>
      <c r="F17" s="80">
        <v>2345</v>
      </c>
      <c r="G17" s="80">
        <v>9217</v>
      </c>
      <c r="H17" s="80">
        <v>1608</v>
      </c>
      <c r="I17" s="80">
        <v>10669</v>
      </c>
      <c r="J17" s="80">
        <v>1328</v>
      </c>
      <c r="K17" s="80">
        <v>9125</v>
      </c>
      <c r="L17" s="80">
        <v>4095</v>
      </c>
      <c r="M17" s="80">
        <v>8944</v>
      </c>
      <c r="N17" s="80">
        <v>11954</v>
      </c>
      <c r="O17" s="80">
        <v>10362</v>
      </c>
      <c r="P17" s="80">
        <v>5326</v>
      </c>
      <c r="Q17" s="80">
        <v>11813</v>
      </c>
      <c r="R17" s="80">
        <v>3627</v>
      </c>
      <c r="S17" s="80">
        <v>12458</v>
      </c>
      <c r="T17" s="80">
        <v>3708</v>
      </c>
      <c r="U17" s="80">
        <v>11294</v>
      </c>
      <c r="V17" s="80">
        <v>3090</v>
      </c>
      <c r="W17" s="80">
        <v>12500</v>
      </c>
      <c r="X17" s="80">
        <v>3794</v>
      </c>
      <c r="Y17" s="80">
        <v>12733</v>
      </c>
      <c r="Z17" s="80">
        <v>3451</v>
      </c>
      <c r="AA17" s="80">
        <v>11685</v>
      </c>
      <c r="AB17" s="80">
        <v>4485</v>
      </c>
      <c r="AC17" s="80">
        <v>13026</v>
      </c>
      <c r="AD17" s="80">
        <v>4913</v>
      </c>
      <c r="AE17" s="80">
        <v>12855</v>
      </c>
      <c r="AF17" s="80">
        <v>4178</v>
      </c>
      <c r="AG17" s="80">
        <v>13947</v>
      </c>
      <c r="AH17" s="80">
        <v>3963</v>
      </c>
      <c r="AI17" s="80">
        <v>14286</v>
      </c>
      <c r="AJ17" s="80">
        <v>3759</v>
      </c>
      <c r="AK17" s="80">
        <v>15748</v>
      </c>
      <c r="AL17" s="80">
        <v>1203</v>
      </c>
      <c r="AM17" s="80">
        <v>15497</v>
      </c>
    </row>
    <row r="18" spans="1:39" s="12" customFormat="1">
      <c r="A18" s="364"/>
      <c r="B18" s="364"/>
      <c r="C18" s="364"/>
      <c r="D18" s="364"/>
      <c r="E18" s="364"/>
      <c r="F18" s="364"/>
      <c r="G18" s="364"/>
      <c r="H18" s="364"/>
      <c r="I18" s="364"/>
      <c r="J18" s="364"/>
      <c r="K18" s="364"/>
      <c r="L18" s="364"/>
      <c r="M18" s="364"/>
      <c r="N18" s="364"/>
      <c r="O18" s="364"/>
      <c r="P18" s="364"/>
      <c r="Q18" s="364"/>
    </row>
    <row r="19" spans="1:39" s="12" customFormat="1">
      <c r="A19" s="358" t="s">
        <v>288</v>
      </c>
      <c r="B19" s="358"/>
      <c r="C19" s="358"/>
      <c r="D19" s="358"/>
      <c r="E19" s="358"/>
      <c r="F19" s="358"/>
      <c r="G19" s="358"/>
      <c r="H19" s="358"/>
      <c r="I19" s="358"/>
      <c r="J19" s="358"/>
      <c r="K19" s="358"/>
      <c r="L19" s="358"/>
      <c r="M19" s="358"/>
      <c r="N19" s="358"/>
      <c r="O19" s="358"/>
      <c r="P19" s="358"/>
      <c r="Q19" s="358"/>
      <c r="R19" s="358"/>
    </row>
    <row r="20" spans="1:39" s="12" customFormat="1" ht="15" customHeight="1">
      <c r="A20" s="359"/>
      <c r="B20" s="359"/>
      <c r="C20" s="235"/>
      <c r="D20" s="365">
        <v>2015</v>
      </c>
      <c r="E20" s="365"/>
      <c r="F20" s="365">
        <v>2016</v>
      </c>
      <c r="G20" s="365"/>
      <c r="H20" s="365">
        <v>2017</v>
      </c>
      <c r="I20" s="365"/>
      <c r="J20" s="365">
        <v>2018</v>
      </c>
      <c r="K20" s="365"/>
      <c r="L20" s="365">
        <v>2019</v>
      </c>
      <c r="M20" s="365"/>
      <c r="N20" s="365">
        <v>2020</v>
      </c>
      <c r="O20" s="365"/>
      <c r="P20" s="365">
        <v>2021</v>
      </c>
      <c r="Q20" s="365"/>
      <c r="R20" s="365">
        <v>2022</v>
      </c>
      <c r="S20" s="365"/>
      <c r="T20" s="366"/>
      <c r="U20" s="366"/>
      <c r="V20" s="366"/>
      <c r="W20" s="366"/>
      <c r="X20" s="366"/>
      <c r="Y20" s="366"/>
      <c r="Z20" s="366"/>
      <c r="AA20" s="366"/>
      <c r="AB20" s="366"/>
      <c r="AC20" s="366"/>
      <c r="AD20" s="366"/>
      <c r="AE20" s="366"/>
      <c r="AF20" s="366"/>
      <c r="AG20" s="366"/>
      <c r="AH20" s="366"/>
      <c r="AI20" s="366"/>
      <c r="AJ20" s="366"/>
      <c r="AK20" s="366"/>
      <c r="AL20" s="366"/>
      <c r="AM20" s="366"/>
    </row>
    <row r="21" spans="1:39" s="12" customFormat="1" ht="32" customHeight="1">
      <c r="A21" s="365" t="s">
        <v>267</v>
      </c>
      <c r="B21" s="365"/>
      <c r="C21" s="108" t="s">
        <v>268</v>
      </c>
      <c r="D21" s="108" t="s">
        <v>269</v>
      </c>
      <c r="E21" s="108" t="s">
        <v>270</v>
      </c>
      <c r="F21" s="108" t="s">
        <v>269</v>
      </c>
      <c r="G21" s="108" t="s">
        <v>270</v>
      </c>
      <c r="H21" s="108" t="s">
        <v>269</v>
      </c>
      <c r="I21" s="108" t="s">
        <v>270</v>
      </c>
      <c r="J21" s="108" t="s">
        <v>269</v>
      </c>
      <c r="K21" s="108" t="s">
        <v>270</v>
      </c>
      <c r="L21" s="108" t="s">
        <v>269</v>
      </c>
      <c r="M21" s="108" t="s">
        <v>270</v>
      </c>
      <c r="N21" s="108" t="s">
        <v>269</v>
      </c>
      <c r="O21" s="108" t="s">
        <v>270</v>
      </c>
      <c r="P21" s="108" t="s">
        <v>269</v>
      </c>
      <c r="Q21" s="108" t="s">
        <v>270</v>
      </c>
      <c r="R21" s="108" t="s">
        <v>269</v>
      </c>
      <c r="S21" s="108" t="s">
        <v>270</v>
      </c>
      <c r="T21" s="78"/>
      <c r="U21" s="78"/>
      <c r="V21" s="78"/>
      <c r="W21" s="78"/>
      <c r="X21" s="78"/>
      <c r="Y21" s="78"/>
      <c r="Z21" s="78"/>
      <c r="AA21" s="78"/>
      <c r="AB21" s="78"/>
      <c r="AC21" s="78"/>
      <c r="AD21" s="78"/>
      <c r="AE21" s="78"/>
      <c r="AF21" s="78"/>
      <c r="AG21" s="78"/>
      <c r="AH21" s="78"/>
      <c r="AI21" s="78"/>
      <c r="AJ21" s="78"/>
      <c r="AK21" s="78"/>
      <c r="AL21" s="78"/>
      <c r="AM21" s="78"/>
    </row>
    <row r="22" spans="1:39" s="12" customFormat="1" ht="15" customHeight="1">
      <c r="A22" s="362" t="s">
        <v>271</v>
      </c>
      <c r="B22" s="362"/>
      <c r="C22" s="235"/>
      <c r="D22" s="79">
        <v>446</v>
      </c>
      <c r="E22" s="79">
        <v>1469</v>
      </c>
      <c r="F22" s="79">
        <v>652</v>
      </c>
      <c r="G22" s="79">
        <v>2754</v>
      </c>
      <c r="H22" s="79">
        <v>1362</v>
      </c>
      <c r="I22" s="79">
        <v>3407</v>
      </c>
      <c r="J22" s="79">
        <v>1254</v>
      </c>
      <c r="K22" s="79">
        <v>3625</v>
      </c>
      <c r="L22" s="79">
        <v>1896</v>
      </c>
      <c r="M22" s="79">
        <v>3803</v>
      </c>
      <c r="N22" s="79">
        <v>1673</v>
      </c>
      <c r="O22" s="79">
        <v>5267</v>
      </c>
      <c r="P22" s="79">
        <v>3396</v>
      </c>
      <c r="Q22" s="79">
        <v>5924</v>
      </c>
      <c r="R22" s="79">
        <v>5428</v>
      </c>
      <c r="S22" s="79">
        <v>5353</v>
      </c>
      <c r="T22" s="81"/>
      <c r="U22" s="81"/>
      <c r="V22" s="81"/>
      <c r="W22" s="81"/>
      <c r="X22" s="81"/>
      <c r="Y22" s="81"/>
      <c r="Z22" s="81"/>
      <c r="AA22" s="81"/>
      <c r="AB22" s="81"/>
      <c r="AC22" s="81"/>
      <c r="AD22" s="81"/>
      <c r="AE22" s="81"/>
      <c r="AF22" s="81"/>
      <c r="AG22" s="81"/>
      <c r="AH22" s="81"/>
      <c r="AI22" s="81"/>
      <c r="AJ22" s="81"/>
      <c r="AK22" s="81"/>
      <c r="AL22" s="81"/>
      <c r="AM22" s="81"/>
    </row>
    <row r="23" spans="1:39" s="12" customFormat="1" ht="57" customHeight="1">
      <c r="A23" s="362" t="s">
        <v>272</v>
      </c>
      <c r="B23" s="234" t="s">
        <v>273</v>
      </c>
      <c r="C23" s="234" t="s">
        <v>274</v>
      </c>
      <c r="D23" s="79">
        <v>94</v>
      </c>
      <c r="E23" s="79">
        <v>683</v>
      </c>
      <c r="F23" s="79">
        <v>400</v>
      </c>
      <c r="G23" s="79">
        <v>1148</v>
      </c>
      <c r="H23" s="79">
        <v>635</v>
      </c>
      <c r="I23" s="79">
        <v>1277</v>
      </c>
      <c r="J23" s="79">
        <v>879</v>
      </c>
      <c r="K23" s="79">
        <v>1491</v>
      </c>
      <c r="L23" s="79">
        <v>823</v>
      </c>
      <c r="M23" s="79">
        <v>1592</v>
      </c>
      <c r="N23" s="79">
        <v>413</v>
      </c>
      <c r="O23" s="79">
        <v>1657</v>
      </c>
      <c r="P23" s="79">
        <v>1049</v>
      </c>
      <c r="Q23" s="79">
        <v>1762</v>
      </c>
      <c r="R23" s="79">
        <v>1102</v>
      </c>
      <c r="S23" s="79">
        <v>1983</v>
      </c>
      <c r="T23" s="81"/>
      <c r="U23" s="81"/>
      <c r="V23" s="81"/>
      <c r="W23" s="81"/>
      <c r="X23" s="81"/>
      <c r="Y23" s="81"/>
      <c r="Z23" s="81"/>
      <c r="AA23" s="81"/>
      <c r="AB23" s="81"/>
      <c r="AC23" s="81"/>
      <c r="AD23" s="81"/>
      <c r="AE23" s="81"/>
      <c r="AF23" s="81"/>
      <c r="AG23" s="81"/>
      <c r="AH23" s="81"/>
      <c r="AI23" s="81"/>
      <c r="AJ23" s="81"/>
      <c r="AK23" s="81"/>
      <c r="AL23" s="81"/>
      <c r="AM23" s="81"/>
    </row>
    <row r="24" spans="1:39" s="12" customFormat="1" ht="32" customHeight="1">
      <c r="A24" s="362"/>
      <c r="B24" s="234" t="s">
        <v>275</v>
      </c>
      <c r="C24" s="234" t="s">
        <v>276</v>
      </c>
      <c r="D24" s="79">
        <v>325</v>
      </c>
      <c r="E24" s="79">
        <v>210</v>
      </c>
      <c r="F24" s="79">
        <v>208</v>
      </c>
      <c r="G24" s="79">
        <v>610</v>
      </c>
      <c r="H24" s="79">
        <v>296</v>
      </c>
      <c r="I24" s="79">
        <v>743</v>
      </c>
      <c r="J24" s="79">
        <v>248</v>
      </c>
      <c r="K24" s="79">
        <v>753</v>
      </c>
      <c r="L24" s="79">
        <v>382</v>
      </c>
      <c r="M24" s="79">
        <v>750</v>
      </c>
      <c r="N24" s="79">
        <v>360</v>
      </c>
      <c r="O24" s="79">
        <v>817</v>
      </c>
      <c r="P24" s="79">
        <v>665</v>
      </c>
      <c r="Q24" s="79">
        <v>1145</v>
      </c>
      <c r="R24" s="79">
        <v>1218.8820920000001</v>
      </c>
      <c r="S24" s="79">
        <v>1011.207449</v>
      </c>
      <c r="T24" s="81"/>
      <c r="U24" s="81"/>
      <c r="V24" s="81"/>
      <c r="W24" s="81"/>
      <c r="X24" s="81"/>
      <c r="Y24" s="81"/>
      <c r="Z24" s="81"/>
      <c r="AA24" s="81"/>
      <c r="AB24" s="81"/>
      <c r="AC24" s="81"/>
      <c r="AD24" s="81"/>
      <c r="AE24" s="81"/>
      <c r="AF24" s="81"/>
      <c r="AG24" s="81"/>
      <c r="AH24" s="81"/>
      <c r="AI24" s="81"/>
      <c r="AJ24" s="81"/>
      <c r="AK24" s="81"/>
      <c r="AL24" s="81"/>
      <c r="AM24" s="81"/>
    </row>
    <row r="25" spans="1:39" s="12" customFormat="1" ht="64">
      <c r="A25" s="362"/>
      <c r="B25" s="234" t="s">
        <v>277</v>
      </c>
      <c r="C25" s="234" t="s">
        <v>278</v>
      </c>
      <c r="D25" s="79">
        <v>27</v>
      </c>
      <c r="E25" s="79">
        <v>576</v>
      </c>
      <c r="F25" s="79">
        <v>44</v>
      </c>
      <c r="G25" s="79">
        <v>996</v>
      </c>
      <c r="H25" s="79">
        <v>431</v>
      </c>
      <c r="I25" s="79">
        <v>1387</v>
      </c>
      <c r="J25" s="79">
        <v>127</v>
      </c>
      <c r="K25" s="79">
        <v>1381</v>
      </c>
      <c r="L25" s="79">
        <v>691</v>
      </c>
      <c r="M25" s="79">
        <v>1461</v>
      </c>
      <c r="N25" s="79">
        <v>900</v>
      </c>
      <c r="O25" s="79">
        <v>2793</v>
      </c>
      <c r="P25" s="79">
        <v>1682</v>
      </c>
      <c r="Q25" s="79">
        <v>3017</v>
      </c>
      <c r="R25" s="79">
        <v>3106.3638460000002</v>
      </c>
      <c r="S25" s="79">
        <v>2356.806654</v>
      </c>
      <c r="T25" s="81"/>
      <c r="U25" s="81"/>
      <c r="V25" s="81"/>
      <c r="W25" s="81"/>
      <c r="X25" s="81"/>
      <c r="Y25" s="81"/>
      <c r="Z25" s="81"/>
      <c r="AA25" s="81"/>
      <c r="AB25" s="81"/>
      <c r="AC25" s="81"/>
      <c r="AD25" s="81"/>
      <c r="AE25" s="81"/>
      <c r="AF25" s="81"/>
      <c r="AG25" s="81"/>
      <c r="AH25" s="81"/>
      <c r="AI25" s="81"/>
      <c r="AJ25" s="81"/>
      <c r="AK25" s="81"/>
      <c r="AL25" s="81"/>
      <c r="AM25" s="81"/>
    </row>
    <row r="26" spans="1:39" s="12" customFormat="1" ht="71.25" customHeight="1">
      <c r="A26" s="362" t="s">
        <v>279</v>
      </c>
      <c r="B26" s="362"/>
      <c r="C26" s="234" t="s">
        <v>280</v>
      </c>
      <c r="D26" s="79">
        <v>0</v>
      </c>
      <c r="E26" s="79">
        <v>61</v>
      </c>
      <c r="F26" s="79">
        <v>0</v>
      </c>
      <c r="G26" s="79">
        <v>69</v>
      </c>
      <c r="H26" s="79">
        <v>0</v>
      </c>
      <c r="I26" s="79">
        <v>77</v>
      </c>
      <c r="J26" s="79">
        <v>0</v>
      </c>
      <c r="K26" s="79">
        <v>83</v>
      </c>
      <c r="L26" s="79">
        <v>0</v>
      </c>
      <c r="M26" s="79">
        <v>85</v>
      </c>
      <c r="N26" s="79">
        <v>0</v>
      </c>
      <c r="O26" s="79">
        <v>1232</v>
      </c>
      <c r="P26" s="79">
        <v>0</v>
      </c>
      <c r="Q26" s="79">
        <v>1910</v>
      </c>
      <c r="R26" s="79">
        <v>0</v>
      </c>
      <c r="S26" s="79">
        <v>2031.2688800000001</v>
      </c>
      <c r="T26" s="81"/>
      <c r="U26" s="81"/>
      <c r="V26" s="81"/>
      <c r="W26" s="81"/>
      <c r="X26" s="81"/>
      <c r="Y26" s="81"/>
      <c r="Z26" s="81"/>
      <c r="AA26" s="81"/>
      <c r="AB26" s="81"/>
      <c r="AC26" s="81"/>
      <c r="AD26" s="81"/>
      <c r="AE26" s="81"/>
      <c r="AF26" s="81"/>
      <c r="AG26" s="81"/>
      <c r="AH26" s="81"/>
      <c r="AI26" s="81"/>
      <c r="AJ26" s="81"/>
      <c r="AK26" s="81"/>
      <c r="AL26" s="81"/>
      <c r="AM26" s="81"/>
    </row>
    <row r="27" spans="1:39" s="12" customFormat="1" ht="71.25" customHeight="1">
      <c r="A27" s="362" t="s">
        <v>281</v>
      </c>
      <c r="B27" s="362"/>
      <c r="C27" s="234" t="s">
        <v>282</v>
      </c>
      <c r="D27" s="79">
        <v>0</v>
      </c>
      <c r="E27" s="79">
        <v>99</v>
      </c>
      <c r="F27" s="79">
        <v>0</v>
      </c>
      <c r="G27" s="79">
        <v>202</v>
      </c>
      <c r="H27" s="79">
        <v>0</v>
      </c>
      <c r="I27" s="79">
        <v>261</v>
      </c>
      <c r="J27" s="79">
        <v>27</v>
      </c>
      <c r="K27" s="79">
        <v>207</v>
      </c>
      <c r="L27" s="79">
        <v>0</v>
      </c>
      <c r="M27" s="79">
        <v>203</v>
      </c>
      <c r="N27" s="79">
        <v>0</v>
      </c>
      <c r="O27" s="79">
        <v>231</v>
      </c>
      <c r="P27" s="79">
        <v>2</v>
      </c>
      <c r="Q27" s="79">
        <v>240</v>
      </c>
      <c r="R27" s="79">
        <v>3.5996053840000002</v>
      </c>
      <c r="S27" s="79">
        <v>263.86137230000003</v>
      </c>
      <c r="T27" s="81"/>
      <c r="U27" s="81"/>
      <c r="V27" s="81"/>
      <c r="W27" s="81"/>
      <c r="X27" s="81"/>
      <c r="Y27" s="81"/>
      <c r="Z27" s="81"/>
      <c r="AA27" s="81"/>
      <c r="AB27" s="81"/>
      <c r="AC27" s="81"/>
      <c r="AD27" s="81"/>
      <c r="AE27" s="81"/>
      <c r="AF27" s="81"/>
      <c r="AG27" s="81"/>
      <c r="AH27" s="81"/>
      <c r="AI27" s="81"/>
      <c r="AJ27" s="81"/>
      <c r="AK27" s="81"/>
      <c r="AL27" s="81"/>
      <c r="AM27" s="81"/>
    </row>
    <row r="28" spans="1:39" s="12" customFormat="1" ht="16">
      <c r="A28" s="362" t="s">
        <v>283</v>
      </c>
      <c r="B28" s="362"/>
      <c r="C28" s="234" t="s">
        <v>284</v>
      </c>
      <c r="D28" s="79">
        <v>0</v>
      </c>
      <c r="E28" s="79">
        <v>45</v>
      </c>
      <c r="F28" s="79">
        <v>0</v>
      </c>
      <c r="G28" s="79">
        <v>61</v>
      </c>
      <c r="H28" s="79">
        <v>1</v>
      </c>
      <c r="I28" s="79">
        <v>113</v>
      </c>
      <c r="J28" s="79">
        <v>6</v>
      </c>
      <c r="K28" s="79">
        <v>105</v>
      </c>
      <c r="L28" s="79">
        <v>2</v>
      </c>
      <c r="M28" s="79">
        <v>113</v>
      </c>
      <c r="N28" s="79">
        <v>5</v>
      </c>
      <c r="O28" s="79">
        <v>116</v>
      </c>
      <c r="P28" s="79">
        <v>4</v>
      </c>
      <c r="Q28" s="79">
        <v>175</v>
      </c>
      <c r="R28" s="79">
        <v>2.3254666369999999</v>
      </c>
      <c r="S28" s="79">
        <v>325.06244099999998</v>
      </c>
      <c r="T28" s="81"/>
      <c r="U28" s="81"/>
      <c r="V28" s="81"/>
      <c r="W28" s="81"/>
      <c r="X28" s="81"/>
      <c r="Y28" s="81"/>
      <c r="Z28" s="81"/>
      <c r="AA28" s="81"/>
      <c r="AB28" s="81"/>
      <c r="AC28" s="81"/>
      <c r="AD28" s="81"/>
      <c r="AE28" s="81"/>
      <c r="AF28" s="81"/>
      <c r="AG28" s="81"/>
      <c r="AH28" s="81"/>
      <c r="AI28" s="81"/>
      <c r="AJ28" s="81"/>
      <c r="AK28" s="81"/>
      <c r="AL28" s="81"/>
      <c r="AM28" s="81"/>
    </row>
    <row r="29" spans="1:39" s="12" customFormat="1" ht="57" customHeight="1">
      <c r="A29" s="362" t="s">
        <v>285</v>
      </c>
      <c r="B29" s="362"/>
      <c r="C29" s="234" t="s">
        <v>286</v>
      </c>
      <c r="D29" s="79">
        <v>0</v>
      </c>
      <c r="E29" s="79">
        <v>2</v>
      </c>
      <c r="F29" s="79">
        <v>14</v>
      </c>
      <c r="G29" s="79">
        <v>10</v>
      </c>
      <c r="H29" s="79">
        <v>14</v>
      </c>
      <c r="I29" s="79">
        <v>11</v>
      </c>
      <c r="J29" s="79">
        <v>13</v>
      </c>
      <c r="K29" s="79">
        <v>13</v>
      </c>
      <c r="L29" s="79">
        <v>13</v>
      </c>
      <c r="M29" s="79">
        <v>9</v>
      </c>
      <c r="N29" s="79">
        <v>12</v>
      </c>
      <c r="O29" s="79">
        <v>10</v>
      </c>
      <c r="P29" s="79">
        <v>14</v>
      </c>
      <c r="Q29" s="79">
        <v>11</v>
      </c>
      <c r="R29" s="79">
        <v>15.8934</v>
      </c>
      <c r="S29" s="79">
        <v>13.22802753</v>
      </c>
      <c r="T29" s="81"/>
      <c r="U29" s="81"/>
      <c r="V29" s="81"/>
      <c r="W29" s="81"/>
      <c r="X29" s="81"/>
      <c r="Y29" s="81"/>
      <c r="Z29" s="81"/>
      <c r="AA29" s="81"/>
      <c r="AB29" s="81"/>
      <c r="AC29" s="81"/>
      <c r="AD29" s="81"/>
      <c r="AE29" s="81"/>
      <c r="AF29" s="81"/>
      <c r="AG29" s="81"/>
      <c r="AH29" s="81"/>
      <c r="AI29" s="81"/>
      <c r="AJ29" s="81"/>
      <c r="AK29" s="81"/>
      <c r="AL29" s="81"/>
      <c r="AM29" s="81"/>
    </row>
    <row r="30" spans="1:39" s="12" customFormat="1" ht="15" customHeight="1">
      <c r="A30" s="362" t="s">
        <v>287</v>
      </c>
      <c r="B30" s="362"/>
      <c r="C30" s="235"/>
      <c r="D30" s="79">
        <v>0</v>
      </c>
      <c r="E30" s="79">
        <v>15</v>
      </c>
      <c r="F30" s="79">
        <v>0</v>
      </c>
      <c r="G30" s="79">
        <v>11</v>
      </c>
      <c r="H30" s="79">
        <v>0</v>
      </c>
      <c r="I30" s="79">
        <v>11</v>
      </c>
      <c r="J30" s="79">
        <v>0</v>
      </c>
      <c r="K30" s="79">
        <v>11</v>
      </c>
      <c r="L30" s="79">
        <v>0</v>
      </c>
      <c r="M30" s="79">
        <v>10</v>
      </c>
      <c r="N30" s="79">
        <v>0</v>
      </c>
      <c r="O30" s="79">
        <v>10</v>
      </c>
      <c r="P30" s="79">
        <v>0</v>
      </c>
      <c r="Q30" s="79">
        <v>27</v>
      </c>
      <c r="R30" s="79">
        <v>0</v>
      </c>
      <c r="S30" s="79">
        <v>29.497805060000001</v>
      </c>
      <c r="T30" s="81"/>
      <c r="U30" s="81"/>
      <c r="V30" s="81"/>
      <c r="W30" s="81"/>
      <c r="X30" s="81"/>
      <c r="Y30" s="81"/>
      <c r="Z30" s="81"/>
      <c r="AA30" s="81"/>
      <c r="AB30" s="81"/>
      <c r="AC30" s="81"/>
      <c r="AD30" s="81"/>
      <c r="AE30" s="81"/>
      <c r="AF30" s="81"/>
      <c r="AG30" s="81"/>
      <c r="AH30" s="81"/>
      <c r="AI30" s="81"/>
      <c r="AJ30" s="81"/>
      <c r="AK30" s="81"/>
      <c r="AL30" s="81"/>
      <c r="AM30" s="81"/>
    </row>
    <row r="31" spans="1:39" s="12" customFormat="1" ht="15" customHeight="1">
      <c r="A31" s="363" t="s">
        <v>118</v>
      </c>
      <c r="B31" s="363"/>
      <c r="C31" s="363"/>
      <c r="D31" s="80">
        <v>446</v>
      </c>
      <c r="E31" s="80">
        <v>1691</v>
      </c>
      <c r="F31" s="80">
        <v>666</v>
      </c>
      <c r="G31" s="80">
        <v>3107</v>
      </c>
      <c r="H31" s="80">
        <v>1377</v>
      </c>
      <c r="I31" s="80">
        <v>3880</v>
      </c>
      <c r="J31" s="80">
        <v>1300</v>
      </c>
      <c r="K31" s="80">
        <v>4044</v>
      </c>
      <c r="L31" s="80">
        <v>1911</v>
      </c>
      <c r="M31" s="80">
        <v>4223</v>
      </c>
      <c r="N31" s="80">
        <v>1690</v>
      </c>
      <c r="O31" s="80">
        <v>6866</v>
      </c>
      <c r="P31" s="80">
        <v>3416</v>
      </c>
      <c r="Q31" s="80">
        <v>8287</v>
      </c>
      <c r="R31" s="80">
        <v>5876.4404059999997</v>
      </c>
      <c r="S31" s="80">
        <v>8023.1190820000002</v>
      </c>
      <c r="T31" s="77"/>
      <c r="U31" s="77"/>
      <c r="V31" s="77"/>
      <c r="W31" s="77"/>
      <c r="X31" s="77"/>
      <c r="Y31" s="77"/>
      <c r="Z31" s="77"/>
      <c r="AA31" s="77"/>
      <c r="AB31" s="77"/>
      <c r="AC31" s="77"/>
      <c r="AD31" s="77"/>
      <c r="AE31" s="77"/>
      <c r="AF31" s="77"/>
      <c r="AG31" s="77"/>
      <c r="AH31" s="77"/>
      <c r="AI31" s="77"/>
      <c r="AJ31" s="77"/>
      <c r="AK31" s="77"/>
      <c r="AL31" s="77"/>
      <c r="AM31" s="77"/>
    </row>
    <row r="32" spans="1:39" s="12" customFormat="1">
      <c r="A32" s="364"/>
      <c r="B32" s="364"/>
      <c r="C32" s="364"/>
      <c r="D32" s="364"/>
      <c r="E32" s="364"/>
      <c r="F32" s="364"/>
      <c r="G32" s="364"/>
      <c r="H32" s="364"/>
      <c r="I32" s="364"/>
      <c r="J32" s="364"/>
      <c r="K32" s="364"/>
      <c r="L32" s="364"/>
      <c r="M32" s="364"/>
      <c r="N32" s="364"/>
      <c r="O32" s="364"/>
      <c r="P32" s="364"/>
      <c r="Q32" s="364"/>
    </row>
    <row r="33" spans="1:39" s="12" customFormat="1">
      <c r="A33" s="358" t="s">
        <v>289</v>
      </c>
      <c r="B33" s="358"/>
      <c r="C33" s="358"/>
      <c r="D33" s="358"/>
      <c r="E33" s="358"/>
      <c r="F33" s="358"/>
      <c r="G33" s="358"/>
      <c r="H33" s="358"/>
      <c r="I33" s="358"/>
      <c r="J33" s="358"/>
      <c r="K33" s="358"/>
      <c r="L33" s="358"/>
      <c r="M33" s="358"/>
      <c r="N33" s="358"/>
      <c r="O33" s="358"/>
      <c r="P33" s="358"/>
      <c r="Q33" s="358"/>
      <c r="R33" s="358"/>
    </row>
    <row r="34" spans="1:39" s="12" customFormat="1" ht="14.25" customHeight="1">
      <c r="A34" s="235"/>
      <c r="B34" s="369"/>
      <c r="C34" s="370"/>
      <c r="D34" s="360">
        <v>2005</v>
      </c>
      <c r="E34" s="361"/>
      <c r="F34" s="360">
        <v>2006</v>
      </c>
      <c r="G34" s="361"/>
      <c r="H34" s="360">
        <v>2007</v>
      </c>
      <c r="I34" s="361"/>
      <c r="J34" s="360">
        <v>2008</v>
      </c>
      <c r="K34" s="361"/>
      <c r="L34" s="360">
        <v>2009</v>
      </c>
      <c r="M34" s="361"/>
      <c r="N34" s="360">
        <v>2010</v>
      </c>
      <c r="O34" s="361"/>
      <c r="P34" s="360">
        <v>2011</v>
      </c>
      <c r="Q34" s="361"/>
      <c r="R34" s="360">
        <v>2012</v>
      </c>
      <c r="S34" s="361"/>
      <c r="T34" s="360">
        <v>2013</v>
      </c>
      <c r="U34" s="361"/>
      <c r="V34" s="360">
        <v>2014</v>
      </c>
      <c r="W34" s="361"/>
      <c r="X34" s="360">
        <v>2015</v>
      </c>
      <c r="Y34" s="361"/>
      <c r="Z34" s="360">
        <v>2016</v>
      </c>
      <c r="AA34" s="361"/>
      <c r="AB34" s="360">
        <v>2017</v>
      </c>
      <c r="AC34" s="361"/>
      <c r="AD34" s="360">
        <v>2018</v>
      </c>
      <c r="AE34" s="361"/>
      <c r="AF34" s="360">
        <v>2019</v>
      </c>
      <c r="AG34" s="361"/>
      <c r="AH34" s="360">
        <v>2020</v>
      </c>
      <c r="AI34" s="361"/>
      <c r="AJ34" s="360">
        <v>2021</v>
      </c>
      <c r="AK34" s="361"/>
      <c r="AL34" s="360">
        <v>2022</v>
      </c>
      <c r="AM34" s="361"/>
    </row>
    <row r="35" spans="1:39" s="12" customFormat="1" ht="24" customHeight="1">
      <c r="A35" s="108" t="s">
        <v>267</v>
      </c>
      <c r="B35" s="367" t="s">
        <v>268</v>
      </c>
      <c r="C35" s="368"/>
      <c r="D35" s="108" t="s">
        <v>269</v>
      </c>
      <c r="E35" s="108" t="s">
        <v>270</v>
      </c>
      <c r="F35" s="108" t="s">
        <v>269</v>
      </c>
      <c r="G35" s="108" t="s">
        <v>270</v>
      </c>
      <c r="H35" s="108" t="s">
        <v>269</v>
      </c>
      <c r="I35" s="108" t="s">
        <v>270</v>
      </c>
      <c r="J35" s="108" t="s">
        <v>269</v>
      </c>
      <c r="K35" s="108" t="s">
        <v>270</v>
      </c>
      <c r="L35" s="108" t="s">
        <v>269</v>
      </c>
      <c r="M35" s="108" t="s">
        <v>270</v>
      </c>
      <c r="N35" s="108" t="s">
        <v>269</v>
      </c>
      <c r="O35" s="108" t="s">
        <v>270</v>
      </c>
      <c r="P35" s="108" t="s">
        <v>269</v>
      </c>
      <c r="Q35" s="108" t="s">
        <v>270</v>
      </c>
      <c r="R35" s="108" t="s">
        <v>269</v>
      </c>
      <c r="S35" s="108" t="s">
        <v>270</v>
      </c>
      <c r="T35" s="108" t="s">
        <v>269</v>
      </c>
      <c r="U35" s="108" t="s">
        <v>270</v>
      </c>
      <c r="V35" s="108" t="s">
        <v>269</v>
      </c>
      <c r="W35" s="108" t="s">
        <v>270</v>
      </c>
      <c r="X35" s="108" t="s">
        <v>269</v>
      </c>
      <c r="Y35" s="108" t="s">
        <v>270</v>
      </c>
      <c r="Z35" s="108" t="s">
        <v>269</v>
      </c>
      <c r="AA35" s="108" t="s">
        <v>270</v>
      </c>
      <c r="AB35" s="108" t="s">
        <v>269</v>
      </c>
      <c r="AC35" s="108" t="s">
        <v>270</v>
      </c>
      <c r="AD35" s="108" t="s">
        <v>269</v>
      </c>
      <c r="AE35" s="108" t="s">
        <v>270</v>
      </c>
      <c r="AF35" s="108" t="s">
        <v>269</v>
      </c>
      <c r="AG35" s="108" t="s">
        <v>270</v>
      </c>
      <c r="AH35" s="108" t="s">
        <v>269</v>
      </c>
      <c r="AI35" s="108" t="s">
        <v>270</v>
      </c>
      <c r="AJ35" s="108" t="s">
        <v>269</v>
      </c>
      <c r="AK35" s="108" t="s">
        <v>270</v>
      </c>
      <c r="AL35" s="108" t="s">
        <v>269</v>
      </c>
      <c r="AM35" s="108" t="s">
        <v>270</v>
      </c>
    </row>
    <row r="36" spans="1:39" s="12" customFormat="1" ht="48">
      <c r="A36" s="234" t="s">
        <v>290</v>
      </c>
      <c r="B36" s="367" t="s">
        <v>276</v>
      </c>
      <c r="C36" s="368"/>
      <c r="D36" s="79">
        <v>1026</v>
      </c>
      <c r="E36" s="79">
        <v>342</v>
      </c>
      <c r="F36" s="79">
        <v>37</v>
      </c>
      <c r="G36" s="79">
        <v>81</v>
      </c>
      <c r="H36" s="79">
        <v>337</v>
      </c>
      <c r="I36" s="79">
        <v>201</v>
      </c>
      <c r="J36" s="79">
        <v>232</v>
      </c>
      <c r="K36" s="79">
        <v>215</v>
      </c>
      <c r="L36" s="79">
        <v>257</v>
      </c>
      <c r="M36" s="79">
        <v>257</v>
      </c>
      <c r="N36" s="79">
        <v>209</v>
      </c>
      <c r="O36" s="79">
        <v>267</v>
      </c>
      <c r="P36" s="79">
        <v>265</v>
      </c>
      <c r="Q36" s="79">
        <v>286</v>
      </c>
      <c r="R36" s="79">
        <v>397</v>
      </c>
      <c r="S36" s="79">
        <v>344</v>
      </c>
      <c r="T36" s="79">
        <v>1631</v>
      </c>
      <c r="U36" s="79">
        <v>577</v>
      </c>
      <c r="V36" s="79">
        <v>548</v>
      </c>
      <c r="W36" s="79">
        <v>454</v>
      </c>
      <c r="X36" s="79">
        <v>886</v>
      </c>
      <c r="Y36" s="79">
        <v>467</v>
      </c>
      <c r="Z36" s="79">
        <v>895</v>
      </c>
      <c r="AA36" s="79">
        <v>549</v>
      </c>
      <c r="AB36" s="79">
        <v>880</v>
      </c>
      <c r="AC36" s="79">
        <v>582</v>
      </c>
      <c r="AD36" s="79">
        <v>506</v>
      </c>
      <c r="AE36" s="79">
        <v>365</v>
      </c>
      <c r="AF36" s="79">
        <v>710</v>
      </c>
      <c r="AG36" s="79">
        <v>471</v>
      </c>
      <c r="AH36" s="79">
        <v>265</v>
      </c>
      <c r="AI36" s="79">
        <v>399</v>
      </c>
      <c r="AJ36" s="79">
        <v>751</v>
      </c>
      <c r="AK36" s="79">
        <v>624</v>
      </c>
      <c r="AL36" s="79">
        <v>460</v>
      </c>
      <c r="AM36" s="79">
        <v>586</v>
      </c>
    </row>
    <row r="37" spans="1:39" s="12" customFormat="1" ht="64">
      <c r="A37" s="234" t="s">
        <v>291</v>
      </c>
      <c r="B37" s="367" t="s">
        <v>292</v>
      </c>
      <c r="C37" s="368"/>
      <c r="D37" s="79">
        <v>0</v>
      </c>
      <c r="E37" s="79">
        <v>0</v>
      </c>
      <c r="F37" s="79">
        <v>0</v>
      </c>
      <c r="G37" s="79">
        <v>0</v>
      </c>
      <c r="H37" s="79">
        <v>38</v>
      </c>
      <c r="I37" s="79">
        <v>12</v>
      </c>
      <c r="J37" s="79">
        <v>68</v>
      </c>
      <c r="K37" s="79">
        <v>16</v>
      </c>
      <c r="L37" s="79">
        <v>11</v>
      </c>
      <c r="M37" s="79">
        <v>31</v>
      </c>
      <c r="N37" s="79">
        <v>63</v>
      </c>
      <c r="O37" s="79">
        <v>32</v>
      </c>
      <c r="P37" s="79">
        <v>57</v>
      </c>
      <c r="Q37" s="79">
        <v>43</v>
      </c>
      <c r="R37" s="79">
        <v>62</v>
      </c>
      <c r="S37" s="79">
        <v>48</v>
      </c>
      <c r="T37" s="79">
        <v>14</v>
      </c>
      <c r="U37" s="79">
        <v>47</v>
      </c>
      <c r="V37" s="79">
        <v>0</v>
      </c>
      <c r="W37" s="79">
        <v>0</v>
      </c>
      <c r="X37" s="79">
        <v>0</v>
      </c>
      <c r="Y37" s="79">
        <v>0</v>
      </c>
      <c r="Z37" s="79">
        <v>0</v>
      </c>
      <c r="AA37" s="79">
        <v>0</v>
      </c>
      <c r="AB37" s="79">
        <v>0</v>
      </c>
      <c r="AC37" s="79">
        <v>0</v>
      </c>
      <c r="AD37" s="79">
        <v>0</v>
      </c>
      <c r="AE37" s="79">
        <v>0</v>
      </c>
      <c r="AF37" s="79">
        <v>0</v>
      </c>
      <c r="AG37" s="79">
        <v>0</v>
      </c>
      <c r="AH37" s="79">
        <v>0</v>
      </c>
      <c r="AI37" s="79">
        <v>0</v>
      </c>
      <c r="AJ37" s="79">
        <v>0</v>
      </c>
      <c r="AK37" s="79">
        <v>0</v>
      </c>
      <c r="AL37" s="79">
        <v>0</v>
      </c>
      <c r="AM37" s="79">
        <v>0</v>
      </c>
    </row>
    <row r="38" spans="1:39" s="12" customFormat="1" ht="64">
      <c r="A38" s="234" t="s">
        <v>293</v>
      </c>
      <c r="B38" s="367" t="s">
        <v>294</v>
      </c>
      <c r="C38" s="368"/>
      <c r="D38" s="79">
        <v>71</v>
      </c>
      <c r="E38" s="79">
        <v>472</v>
      </c>
      <c r="F38" s="79">
        <v>508</v>
      </c>
      <c r="G38" s="79">
        <v>583</v>
      </c>
      <c r="H38" s="79">
        <v>55</v>
      </c>
      <c r="I38" s="79">
        <v>574</v>
      </c>
      <c r="J38" s="79">
        <v>38</v>
      </c>
      <c r="K38" s="79">
        <v>531</v>
      </c>
      <c r="L38" s="79">
        <v>17</v>
      </c>
      <c r="M38" s="79">
        <v>494</v>
      </c>
      <c r="N38" s="79">
        <v>37</v>
      </c>
      <c r="O38" s="79">
        <v>448</v>
      </c>
      <c r="P38" s="79">
        <v>6</v>
      </c>
      <c r="Q38" s="79">
        <v>398</v>
      </c>
      <c r="R38" s="79">
        <v>512</v>
      </c>
      <c r="S38" s="79">
        <v>564</v>
      </c>
      <c r="T38" s="79">
        <v>217</v>
      </c>
      <c r="U38" s="79">
        <v>500</v>
      </c>
      <c r="V38" s="79">
        <v>34</v>
      </c>
      <c r="W38" s="79">
        <v>442</v>
      </c>
      <c r="X38" s="79">
        <v>747</v>
      </c>
      <c r="Y38" s="79">
        <v>645</v>
      </c>
      <c r="Z38" s="79">
        <v>13</v>
      </c>
      <c r="AA38" s="79">
        <v>457</v>
      </c>
      <c r="AB38" s="79">
        <v>13</v>
      </c>
      <c r="AC38" s="79">
        <v>457</v>
      </c>
      <c r="AD38" s="79">
        <v>15</v>
      </c>
      <c r="AE38" s="79">
        <v>439</v>
      </c>
      <c r="AF38" s="79">
        <v>2</v>
      </c>
      <c r="AG38" s="79">
        <v>455</v>
      </c>
      <c r="AH38" s="79">
        <v>8</v>
      </c>
      <c r="AI38" s="79">
        <v>522</v>
      </c>
      <c r="AJ38" s="79">
        <v>0</v>
      </c>
      <c r="AK38" s="79">
        <v>495</v>
      </c>
      <c r="AL38" s="79">
        <v>3</v>
      </c>
      <c r="AM38" s="79">
        <v>505</v>
      </c>
    </row>
    <row r="39" spans="1:39" s="12" customFormat="1" ht="48">
      <c r="A39" s="234" t="s">
        <v>295</v>
      </c>
      <c r="B39" s="367" t="s">
        <v>296</v>
      </c>
      <c r="C39" s="368"/>
      <c r="D39" s="79">
        <v>4</v>
      </c>
      <c r="E39" s="79">
        <v>11</v>
      </c>
      <c r="F39" s="79">
        <v>0</v>
      </c>
      <c r="G39" s="79">
        <v>10</v>
      </c>
      <c r="H39" s="79">
        <v>0</v>
      </c>
      <c r="I39" s="79">
        <v>10</v>
      </c>
      <c r="J39" s="79">
        <v>7</v>
      </c>
      <c r="K39" s="79">
        <v>13</v>
      </c>
      <c r="L39" s="79">
        <v>0</v>
      </c>
      <c r="M39" s="79">
        <v>8</v>
      </c>
      <c r="N39" s="79">
        <v>0</v>
      </c>
      <c r="O39" s="79">
        <v>7</v>
      </c>
      <c r="P39" s="79">
        <v>0</v>
      </c>
      <c r="Q39" s="79">
        <v>6</v>
      </c>
      <c r="R39" s="79">
        <v>0</v>
      </c>
      <c r="S39" s="79">
        <v>6</v>
      </c>
      <c r="T39" s="79">
        <v>0</v>
      </c>
      <c r="U39" s="79">
        <v>6</v>
      </c>
      <c r="V39" s="79">
        <v>2</v>
      </c>
      <c r="W39" s="79">
        <v>3</v>
      </c>
      <c r="X39" s="79">
        <v>0</v>
      </c>
      <c r="Y39" s="79">
        <v>1</v>
      </c>
      <c r="Z39" s="79">
        <v>0</v>
      </c>
      <c r="AA39" s="79">
        <v>4</v>
      </c>
      <c r="AB39" s="79">
        <v>0</v>
      </c>
      <c r="AC39" s="79">
        <v>4</v>
      </c>
      <c r="AD39" s="79">
        <v>0</v>
      </c>
      <c r="AE39" s="79">
        <v>2</v>
      </c>
      <c r="AF39" s="79">
        <v>0</v>
      </c>
      <c r="AG39" s="79">
        <v>2</v>
      </c>
      <c r="AH39" s="79">
        <v>0</v>
      </c>
      <c r="AI39" s="79">
        <v>5</v>
      </c>
      <c r="AJ39" s="79">
        <v>0</v>
      </c>
      <c r="AK39" s="79">
        <v>3</v>
      </c>
      <c r="AL39" s="79">
        <v>1</v>
      </c>
      <c r="AM39" s="79">
        <v>5</v>
      </c>
    </row>
    <row r="40" spans="1:39" s="12" customFormat="1" ht="112">
      <c r="A40" s="234" t="s">
        <v>297</v>
      </c>
      <c r="B40" s="367" t="s">
        <v>298</v>
      </c>
      <c r="C40" s="368"/>
      <c r="D40" s="79">
        <v>634</v>
      </c>
      <c r="E40" s="79">
        <v>1227</v>
      </c>
      <c r="F40" s="79">
        <v>268</v>
      </c>
      <c r="G40" s="79">
        <v>1100</v>
      </c>
      <c r="H40" s="79">
        <v>403</v>
      </c>
      <c r="I40" s="79">
        <v>1228</v>
      </c>
      <c r="J40" s="79">
        <v>356</v>
      </c>
      <c r="K40" s="79">
        <v>1292</v>
      </c>
      <c r="L40" s="79">
        <v>142</v>
      </c>
      <c r="M40" s="79">
        <v>1218</v>
      </c>
      <c r="N40" s="79">
        <v>148</v>
      </c>
      <c r="O40" s="79">
        <v>1110</v>
      </c>
      <c r="P40" s="79">
        <v>211</v>
      </c>
      <c r="Q40" s="79">
        <v>1161</v>
      </c>
      <c r="R40" s="79">
        <v>331</v>
      </c>
      <c r="S40" s="79">
        <v>1192</v>
      </c>
      <c r="T40" s="79">
        <v>291</v>
      </c>
      <c r="U40" s="79">
        <v>1173</v>
      </c>
      <c r="V40" s="79">
        <v>270</v>
      </c>
      <c r="W40" s="79">
        <v>1156</v>
      </c>
      <c r="X40" s="79">
        <v>166</v>
      </c>
      <c r="Y40" s="79">
        <v>1044</v>
      </c>
      <c r="Z40" s="79">
        <v>251</v>
      </c>
      <c r="AA40" s="79">
        <v>984</v>
      </c>
      <c r="AB40" s="79">
        <v>251</v>
      </c>
      <c r="AC40" s="79">
        <v>981</v>
      </c>
      <c r="AD40" s="79">
        <v>613</v>
      </c>
      <c r="AE40" s="79">
        <v>1023</v>
      </c>
      <c r="AF40" s="79">
        <v>171</v>
      </c>
      <c r="AG40" s="79">
        <v>1328</v>
      </c>
      <c r="AH40" s="79">
        <v>98</v>
      </c>
      <c r="AI40" s="79">
        <v>1387</v>
      </c>
      <c r="AJ40" s="79">
        <v>76</v>
      </c>
      <c r="AK40" s="79">
        <v>1399</v>
      </c>
      <c r="AL40" s="79">
        <v>58</v>
      </c>
      <c r="AM40" s="79">
        <v>1351</v>
      </c>
    </row>
    <row r="41" spans="1:39" s="12" customFormat="1" ht="48">
      <c r="A41" s="234" t="s">
        <v>299</v>
      </c>
      <c r="B41" s="367" t="s">
        <v>300</v>
      </c>
      <c r="C41" s="368"/>
      <c r="D41" s="79">
        <v>352</v>
      </c>
      <c r="E41" s="79">
        <v>4567</v>
      </c>
      <c r="F41" s="79">
        <v>1261</v>
      </c>
      <c r="G41" s="79">
        <v>4482</v>
      </c>
      <c r="H41" s="79">
        <v>559</v>
      </c>
      <c r="I41" s="79">
        <v>4711</v>
      </c>
      <c r="J41" s="79">
        <v>385</v>
      </c>
      <c r="K41" s="79">
        <v>4126</v>
      </c>
      <c r="L41" s="79">
        <v>1344</v>
      </c>
      <c r="M41" s="79">
        <v>2991</v>
      </c>
      <c r="N41" s="79">
        <v>1770</v>
      </c>
      <c r="O41" s="79">
        <v>4930</v>
      </c>
      <c r="P41" s="79">
        <v>1393</v>
      </c>
      <c r="Q41" s="79">
        <v>4821</v>
      </c>
      <c r="R41" s="79">
        <v>1189</v>
      </c>
      <c r="S41" s="79">
        <v>5214</v>
      </c>
      <c r="T41" s="79">
        <v>855</v>
      </c>
      <c r="U41" s="79">
        <v>4510</v>
      </c>
      <c r="V41" s="79">
        <v>981</v>
      </c>
      <c r="W41" s="79">
        <v>4743</v>
      </c>
      <c r="X41" s="79">
        <v>825</v>
      </c>
      <c r="Y41" s="79">
        <v>4724</v>
      </c>
      <c r="Z41" s="79">
        <v>950</v>
      </c>
      <c r="AA41" s="79">
        <v>4434</v>
      </c>
      <c r="AB41" s="79">
        <v>928</v>
      </c>
      <c r="AC41" s="79">
        <v>4438</v>
      </c>
      <c r="AD41" s="79">
        <v>1373</v>
      </c>
      <c r="AE41" s="79">
        <v>4422</v>
      </c>
      <c r="AF41" s="79">
        <v>928</v>
      </c>
      <c r="AG41" s="79">
        <v>4258</v>
      </c>
      <c r="AH41" s="79">
        <v>620</v>
      </c>
      <c r="AI41" s="79">
        <v>4482</v>
      </c>
      <c r="AJ41" s="79">
        <v>164</v>
      </c>
      <c r="AK41" s="79">
        <v>4434</v>
      </c>
      <c r="AL41" s="79">
        <v>277</v>
      </c>
      <c r="AM41" s="79">
        <v>4369</v>
      </c>
    </row>
    <row r="42" spans="1:39" s="12" customFormat="1" ht="64">
      <c r="A42" s="234" t="s">
        <v>301</v>
      </c>
      <c r="B42" s="367" t="s">
        <v>302</v>
      </c>
      <c r="C42" s="368"/>
      <c r="D42" s="79">
        <v>224</v>
      </c>
      <c r="E42" s="79">
        <v>1970</v>
      </c>
      <c r="F42" s="79">
        <v>259</v>
      </c>
      <c r="G42" s="79">
        <v>2040</v>
      </c>
      <c r="H42" s="79">
        <v>201</v>
      </c>
      <c r="I42" s="79">
        <v>2958</v>
      </c>
      <c r="J42" s="79">
        <v>228</v>
      </c>
      <c r="K42" s="79">
        <v>1910</v>
      </c>
      <c r="L42" s="79">
        <v>2312</v>
      </c>
      <c r="M42" s="79">
        <v>2330</v>
      </c>
      <c r="N42" s="79">
        <v>9716</v>
      </c>
      <c r="O42" s="79">
        <v>2379</v>
      </c>
      <c r="P42" s="79">
        <v>3386</v>
      </c>
      <c r="Q42" s="79">
        <v>3734</v>
      </c>
      <c r="R42" s="79">
        <v>1128</v>
      </c>
      <c r="S42" s="79">
        <v>3801</v>
      </c>
      <c r="T42" s="79">
        <v>682</v>
      </c>
      <c r="U42" s="79">
        <v>3375</v>
      </c>
      <c r="V42" s="79">
        <v>1248</v>
      </c>
      <c r="W42" s="79">
        <v>4517</v>
      </c>
      <c r="X42" s="79">
        <v>1161</v>
      </c>
      <c r="Y42" s="79">
        <v>4670</v>
      </c>
      <c r="Z42" s="79">
        <v>1335</v>
      </c>
      <c r="AA42" s="79">
        <v>3933</v>
      </c>
      <c r="AB42" s="79">
        <v>2402</v>
      </c>
      <c r="AC42" s="79">
        <v>4399</v>
      </c>
      <c r="AD42" s="79">
        <v>2402</v>
      </c>
      <c r="AE42" s="79">
        <v>4399</v>
      </c>
      <c r="AF42" s="79">
        <v>2359</v>
      </c>
      <c r="AG42" s="79">
        <v>5446</v>
      </c>
      <c r="AH42" s="79">
        <v>2971</v>
      </c>
      <c r="AI42" s="79">
        <v>6076</v>
      </c>
      <c r="AJ42" s="79">
        <v>2766</v>
      </c>
      <c r="AK42" s="79">
        <v>7579</v>
      </c>
      <c r="AL42" s="79">
        <v>409</v>
      </c>
      <c r="AM42" s="79">
        <v>7565</v>
      </c>
    </row>
    <row r="43" spans="1:39" s="12" customFormat="1" ht="64">
      <c r="A43" s="234" t="s">
        <v>303</v>
      </c>
      <c r="B43" s="367" t="s">
        <v>286</v>
      </c>
      <c r="C43" s="368"/>
      <c r="D43" s="79">
        <v>0</v>
      </c>
      <c r="E43" s="79">
        <v>45</v>
      </c>
      <c r="F43" s="79">
        <v>0</v>
      </c>
      <c r="G43" s="79">
        <v>56</v>
      </c>
      <c r="H43" s="79">
        <v>0</v>
      </c>
      <c r="I43" s="79">
        <v>47</v>
      </c>
      <c r="J43" s="79">
        <v>0</v>
      </c>
      <c r="K43" s="79">
        <v>61</v>
      </c>
      <c r="L43" s="79">
        <v>0</v>
      </c>
      <c r="M43" s="79">
        <v>621</v>
      </c>
      <c r="N43" s="79">
        <v>0</v>
      </c>
      <c r="O43" s="79">
        <v>67</v>
      </c>
      <c r="P43" s="79">
        <v>0</v>
      </c>
      <c r="Q43" s="79">
        <v>68</v>
      </c>
      <c r="R43" s="79">
        <v>0</v>
      </c>
      <c r="S43" s="79">
        <v>83</v>
      </c>
      <c r="T43" s="79">
        <v>0</v>
      </c>
      <c r="U43" s="79">
        <v>70</v>
      </c>
      <c r="V43" s="79">
        <v>0</v>
      </c>
      <c r="W43" s="79">
        <v>135</v>
      </c>
      <c r="X43" s="79">
        <v>0</v>
      </c>
      <c r="Y43" s="79">
        <v>117</v>
      </c>
      <c r="Z43" s="79">
        <v>7</v>
      </c>
      <c r="AA43" s="79">
        <v>139</v>
      </c>
      <c r="AB43" s="79">
        <v>7</v>
      </c>
      <c r="AC43" s="79">
        <v>133</v>
      </c>
      <c r="AD43" s="79">
        <v>0</v>
      </c>
      <c r="AE43" s="79">
        <v>123</v>
      </c>
      <c r="AF43" s="79">
        <v>8</v>
      </c>
      <c r="AG43" s="79">
        <v>109</v>
      </c>
      <c r="AH43" s="79">
        <v>1</v>
      </c>
      <c r="AI43" s="79">
        <v>110</v>
      </c>
      <c r="AJ43" s="79">
        <v>2</v>
      </c>
      <c r="AK43" s="79">
        <v>88</v>
      </c>
      <c r="AL43" s="79">
        <v>0</v>
      </c>
      <c r="AM43" s="79">
        <v>21</v>
      </c>
    </row>
    <row r="44" spans="1:39" s="12" customFormat="1" ht="16">
      <c r="A44" s="234" t="s">
        <v>304</v>
      </c>
      <c r="B44" s="367" t="s">
        <v>305</v>
      </c>
      <c r="C44" s="368"/>
      <c r="D44" s="79">
        <v>12</v>
      </c>
      <c r="E44" s="79">
        <v>895</v>
      </c>
      <c r="F44" s="79">
        <v>13</v>
      </c>
      <c r="G44" s="79">
        <v>866</v>
      </c>
      <c r="H44" s="79">
        <v>15</v>
      </c>
      <c r="I44" s="79">
        <v>928</v>
      </c>
      <c r="J44" s="79">
        <v>14</v>
      </c>
      <c r="K44" s="79">
        <v>961</v>
      </c>
      <c r="L44" s="79">
        <v>12</v>
      </c>
      <c r="M44" s="79">
        <v>994</v>
      </c>
      <c r="N44" s="79">
        <v>11</v>
      </c>
      <c r="O44" s="79">
        <v>1122</v>
      </c>
      <c r="P44" s="79">
        <v>8</v>
      </c>
      <c r="Q44" s="79">
        <v>1296</v>
      </c>
      <c r="R44" s="79">
        <v>8</v>
      </c>
      <c r="S44" s="79">
        <v>1206</v>
      </c>
      <c r="T44" s="79">
        <v>18</v>
      </c>
      <c r="U44" s="79">
        <v>1036</v>
      </c>
      <c r="V44" s="79">
        <v>7</v>
      </c>
      <c r="W44" s="79">
        <v>1050</v>
      </c>
      <c r="X44" s="79">
        <v>9</v>
      </c>
      <c r="Y44" s="79">
        <v>1065</v>
      </c>
      <c r="Z44" s="79">
        <v>0</v>
      </c>
      <c r="AA44" s="79">
        <v>1185</v>
      </c>
      <c r="AB44" s="79">
        <v>4</v>
      </c>
      <c r="AC44" s="79">
        <v>2032</v>
      </c>
      <c r="AD44" s="79">
        <v>4</v>
      </c>
      <c r="AE44" s="79">
        <v>2082</v>
      </c>
      <c r="AF44" s="79">
        <v>0</v>
      </c>
      <c r="AG44" s="79">
        <v>1878</v>
      </c>
      <c r="AH44" s="79">
        <v>0</v>
      </c>
      <c r="AI44" s="79">
        <v>1305</v>
      </c>
      <c r="AJ44" s="79">
        <v>0</v>
      </c>
      <c r="AK44" s="79">
        <v>1126</v>
      </c>
      <c r="AL44" s="79">
        <v>0</v>
      </c>
      <c r="AM44" s="79">
        <v>1083</v>
      </c>
    </row>
    <row r="45" spans="1:39" s="12" customFormat="1" ht="15" customHeight="1">
      <c r="A45" s="371" t="s">
        <v>118</v>
      </c>
      <c r="B45" s="372"/>
      <c r="C45" s="373"/>
      <c r="D45" s="80">
        <v>2322</v>
      </c>
      <c r="E45" s="80">
        <v>9530</v>
      </c>
      <c r="F45" s="80">
        <v>2345</v>
      </c>
      <c r="G45" s="80">
        <v>9217</v>
      </c>
      <c r="H45" s="80">
        <v>1608</v>
      </c>
      <c r="I45" s="80">
        <v>10669</v>
      </c>
      <c r="J45" s="80">
        <v>1328</v>
      </c>
      <c r="K45" s="80">
        <v>9125</v>
      </c>
      <c r="L45" s="80">
        <v>4095</v>
      </c>
      <c r="M45" s="80">
        <v>8944</v>
      </c>
      <c r="N45" s="80">
        <v>11954</v>
      </c>
      <c r="O45" s="80">
        <v>10362</v>
      </c>
      <c r="P45" s="80">
        <v>5326</v>
      </c>
      <c r="Q45" s="80">
        <v>11813</v>
      </c>
      <c r="R45" s="80">
        <v>3627</v>
      </c>
      <c r="S45" s="80">
        <v>12458</v>
      </c>
      <c r="T45" s="80">
        <v>3708</v>
      </c>
      <c r="U45" s="80">
        <v>11294</v>
      </c>
      <c r="V45" s="80">
        <v>3090</v>
      </c>
      <c r="W45" s="80">
        <v>12500</v>
      </c>
      <c r="X45" s="80">
        <v>3794</v>
      </c>
      <c r="Y45" s="80">
        <v>12733</v>
      </c>
      <c r="Z45" s="80">
        <v>3451</v>
      </c>
      <c r="AA45" s="80">
        <v>11685</v>
      </c>
      <c r="AB45" s="80">
        <v>4485</v>
      </c>
      <c r="AC45" s="80">
        <v>13026</v>
      </c>
      <c r="AD45" s="80">
        <v>4913</v>
      </c>
      <c r="AE45" s="80">
        <v>12855</v>
      </c>
      <c r="AF45" s="80">
        <v>4178</v>
      </c>
      <c r="AG45" s="80">
        <v>13947</v>
      </c>
      <c r="AH45" s="80">
        <v>3963</v>
      </c>
      <c r="AI45" s="80">
        <v>14286</v>
      </c>
      <c r="AJ45" s="80">
        <v>3759</v>
      </c>
      <c r="AK45" s="80">
        <v>15748</v>
      </c>
      <c r="AL45" s="80">
        <v>1208</v>
      </c>
      <c r="AM45" s="80">
        <v>15485</v>
      </c>
    </row>
    <row r="46" spans="1:39" s="12" customFormat="1">
      <c r="A46" s="364"/>
      <c r="B46" s="364"/>
      <c r="C46" s="364"/>
      <c r="D46" s="364"/>
      <c r="E46" s="364"/>
      <c r="F46" s="364"/>
      <c r="G46" s="364"/>
      <c r="H46" s="364"/>
      <c r="I46" s="364"/>
      <c r="J46" s="364"/>
      <c r="K46" s="364"/>
      <c r="L46" s="364"/>
      <c r="M46" s="364"/>
      <c r="N46" s="364"/>
      <c r="O46" s="364"/>
      <c r="P46" s="364"/>
      <c r="Q46" s="364"/>
    </row>
    <row r="47" spans="1:39" s="12" customFormat="1">
      <c r="A47" s="358" t="s">
        <v>306</v>
      </c>
      <c r="B47" s="358"/>
      <c r="C47" s="358"/>
      <c r="D47" s="358"/>
      <c r="E47" s="358"/>
      <c r="F47" s="358"/>
      <c r="G47" s="358"/>
      <c r="H47" s="358"/>
      <c r="I47" s="358"/>
      <c r="J47" s="358"/>
      <c r="K47" s="358"/>
      <c r="L47" s="358"/>
      <c r="M47" s="358"/>
      <c r="N47" s="358"/>
      <c r="O47" s="358"/>
      <c r="P47" s="358"/>
      <c r="Q47" s="358"/>
      <c r="R47" s="358"/>
    </row>
    <row r="48" spans="1:39" s="12" customFormat="1" ht="14.25" customHeight="1">
      <c r="A48" s="235"/>
      <c r="B48" s="369"/>
      <c r="C48" s="370"/>
      <c r="D48" s="360">
        <v>2015</v>
      </c>
      <c r="E48" s="361"/>
      <c r="F48" s="360">
        <v>2016</v>
      </c>
      <c r="G48" s="361"/>
      <c r="H48" s="360">
        <v>2017</v>
      </c>
      <c r="I48" s="361"/>
      <c r="J48" s="360">
        <v>2018</v>
      </c>
      <c r="K48" s="361"/>
      <c r="L48" s="365">
        <v>2019</v>
      </c>
      <c r="M48" s="365"/>
      <c r="N48" s="365">
        <v>2020</v>
      </c>
      <c r="O48" s="365"/>
      <c r="P48" s="365">
        <v>2021</v>
      </c>
      <c r="Q48" s="365"/>
      <c r="R48" s="365">
        <v>2022</v>
      </c>
      <c r="S48" s="365"/>
      <c r="T48" s="366"/>
      <c r="U48" s="366"/>
      <c r="V48" s="366"/>
      <c r="W48" s="366"/>
      <c r="X48" s="366"/>
      <c r="Y48" s="366"/>
      <c r="Z48" s="366"/>
      <c r="AA48" s="366"/>
      <c r="AB48" s="366"/>
      <c r="AC48" s="366"/>
      <c r="AD48" s="366"/>
      <c r="AE48" s="366"/>
      <c r="AF48" s="366"/>
      <c r="AG48" s="366"/>
      <c r="AH48" s="366"/>
      <c r="AI48" s="366"/>
      <c r="AJ48" s="366"/>
      <c r="AK48" s="366"/>
      <c r="AL48" s="366"/>
      <c r="AM48" s="366"/>
    </row>
    <row r="49" spans="1:39" s="12" customFormat="1" ht="24" customHeight="1">
      <c r="A49" s="108" t="s">
        <v>267</v>
      </c>
      <c r="B49" s="367" t="s">
        <v>268</v>
      </c>
      <c r="C49" s="368"/>
      <c r="D49" s="108" t="s">
        <v>269</v>
      </c>
      <c r="E49" s="108" t="s">
        <v>270</v>
      </c>
      <c r="F49" s="108" t="s">
        <v>269</v>
      </c>
      <c r="G49" s="108" t="s">
        <v>270</v>
      </c>
      <c r="H49" s="108" t="s">
        <v>269</v>
      </c>
      <c r="I49" s="108" t="s">
        <v>270</v>
      </c>
      <c r="J49" s="108" t="s">
        <v>269</v>
      </c>
      <c r="K49" s="108" t="s">
        <v>270</v>
      </c>
      <c r="L49" s="108" t="s">
        <v>269</v>
      </c>
      <c r="M49" s="108" t="s">
        <v>270</v>
      </c>
      <c r="N49" s="108" t="s">
        <v>269</v>
      </c>
      <c r="O49" s="108" t="s">
        <v>270</v>
      </c>
      <c r="P49" s="108" t="s">
        <v>269</v>
      </c>
      <c r="Q49" s="108" t="s">
        <v>270</v>
      </c>
      <c r="R49" s="108" t="s">
        <v>269</v>
      </c>
      <c r="S49" s="108" t="s">
        <v>270</v>
      </c>
      <c r="T49" s="78"/>
      <c r="U49" s="78"/>
      <c r="V49" s="78"/>
      <c r="W49" s="78"/>
      <c r="X49" s="78"/>
      <c r="Y49" s="78"/>
      <c r="Z49" s="78"/>
      <c r="AA49" s="78"/>
      <c r="AB49" s="78"/>
      <c r="AC49" s="78"/>
      <c r="AD49" s="78"/>
      <c r="AE49" s="78"/>
      <c r="AF49" s="78"/>
      <c r="AG49" s="78"/>
      <c r="AH49" s="78"/>
      <c r="AI49" s="78"/>
      <c r="AJ49" s="78"/>
      <c r="AK49" s="78"/>
      <c r="AL49" s="78"/>
      <c r="AM49" s="78"/>
    </row>
    <row r="50" spans="1:39" s="12" customFormat="1" ht="48">
      <c r="A50" s="234" t="s">
        <v>290</v>
      </c>
      <c r="B50" s="367" t="s">
        <v>276</v>
      </c>
      <c r="C50" s="368"/>
      <c r="D50" s="79">
        <v>325</v>
      </c>
      <c r="E50" s="79">
        <v>196</v>
      </c>
      <c r="F50" s="79">
        <v>181</v>
      </c>
      <c r="G50" s="79">
        <v>193</v>
      </c>
      <c r="H50" s="79">
        <v>236</v>
      </c>
      <c r="I50" s="79">
        <v>357</v>
      </c>
      <c r="J50" s="79">
        <v>214</v>
      </c>
      <c r="K50" s="79">
        <v>387</v>
      </c>
      <c r="L50" s="79">
        <v>322</v>
      </c>
      <c r="M50" s="79">
        <v>408</v>
      </c>
      <c r="N50" s="79">
        <v>129</v>
      </c>
      <c r="O50" s="79">
        <v>434</v>
      </c>
      <c r="P50" s="79">
        <v>373</v>
      </c>
      <c r="Q50" s="79">
        <v>599</v>
      </c>
      <c r="R50" s="79">
        <v>835.2309755</v>
      </c>
      <c r="S50" s="79">
        <v>725.08744430000002</v>
      </c>
      <c r="T50" s="97"/>
      <c r="U50" s="97"/>
      <c r="V50" s="81"/>
      <c r="W50" s="81"/>
      <c r="X50" s="81"/>
      <c r="Y50" s="81"/>
      <c r="Z50" s="81"/>
      <c r="AA50" s="81"/>
      <c r="AB50" s="81"/>
      <c r="AC50" s="81"/>
      <c r="AD50" s="81"/>
      <c r="AE50" s="81"/>
      <c r="AF50" s="81"/>
      <c r="AG50" s="81"/>
      <c r="AH50" s="81"/>
      <c r="AI50" s="81"/>
      <c r="AJ50" s="81"/>
      <c r="AK50" s="81"/>
      <c r="AL50" s="81"/>
      <c r="AM50" s="81"/>
    </row>
    <row r="51" spans="1:39" s="12" customFormat="1" ht="64">
      <c r="A51" s="234" t="s">
        <v>291</v>
      </c>
      <c r="B51" s="367" t="s">
        <v>292</v>
      </c>
      <c r="C51" s="368"/>
      <c r="D51" s="79">
        <v>0</v>
      </c>
      <c r="E51" s="79">
        <v>14</v>
      </c>
      <c r="F51" s="79">
        <v>27</v>
      </c>
      <c r="G51" s="79">
        <v>399</v>
      </c>
      <c r="H51" s="79">
        <v>58</v>
      </c>
      <c r="I51" s="79">
        <v>366</v>
      </c>
      <c r="J51" s="79">
        <v>34</v>
      </c>
      <c r="K51" s="79">
        <v>346</v>
      </c>
      <c r="L51" s="79">
        <v>60</v>
      </c>
      <c r="M51" s="79">
        <v>320</v>
      </c>
      <c r="N51" s="79">
        <v>231</v>
      </c>
      <c r="O51" s="79">
        <v>363</v>
      </c>
      <c r="P51" s="79">
        <v>292</v>
      </c>
      <c r="Q51" s="79">
        <v>519</v>
      </c>
      <c r="R51" s="79">
        <v>383.65111630000001</v>
      </c>
      <c r="S51" s="79">
        <v>248.64212499999999</v>
      </c>
      <c r="T51" s="97"/>
      <c r="U51" s="97"/>
      <c r="V51" s="81"/>
      <c r="W51" s="81"/>
      <c r="X51" s="81"/>
      <c r="Y51" s="81"/>
      <c r="Z51" s="81"/>
      <c r="AA51" s="81"/>
      <c r="AB51" s="81"/>
      <c r="AC51" s="81"/>
      <c r="AD51" s="81"/>
      <c r="AE51" s="81"/>
      <c r="AF51" s="81"/>
      <c r="AG51" s="81"/>
      <c r="AH51" s="81"/>
      <c r="AI51" s="81"/>
      <c r="AJ51" s="81"/>
      <c r="AK51" s="81"/>
      <c r="AL51" s="81"/>
      <c r="AM51" s="81"/>
    </row>
    <row r="52" spans="1:39" s="12" customFormat="1" ht="64">
      <c r="A52" s="234" t="s">
        <v>293</v>
      </c>
      <c r="B52" s="367" t="s">
        <v>294</v>
      </c>
      <c r="C52" s="368"/>
      <c r="D52" s="79">
        <v>33</v>
      </c>
      <c r="E52" s="79">
        <v>230</v>
      </c>
      <c r="F52" s="79">
        <v>231</v>
      </c>
      <c r="G52" s="79">
        <v>451</v>
      </c>
      <c r="H52" s="79">
        <v>149</v>
      </c>
      <c r="I52" s="79">
        <v>470</v>
      </c>
      <c r="J52" s="79">
        <v>473</v>
      </c>
      <c r="K52" s="79">
        <v>467</v>
      </c>
      <c r="L52" s="79">
        <v>607</v>
      </c>
      <c r="M52" s="79">
        <v>505</v>
      </c>
      <c r="N52" s="79">
        <v>305</v>
      </c>
      <c r="O52" s="79">
        <v>578</v>
      </c>
      <c r="P52" s="79">
        <v>521</v>
      </c>
      <c r="Q52" s="79">
        <v>587</v>
      </c>
      <c r="R52" s="79">
        <v>422.73193800000001</v>
      </c>
      <c r="S52" s="79">
        <v>708.44561390000001</v>
      </c>
      <c r="T52" s="97"/>
      <c r="U52" s="97"/>
      <c r="V52" s="81"/>
      <c r="W52" s="81"/>
      <c r="X52" s="81"/>
      <c r="Y52" s="81"/>
      <c r="Z52" s="81"/>
      <c r="AA52" s="81"/>
      <c r="AB52" s="81"/>
      <c r="AC52" s="81"/>
      <c r="AD52" s="81"/>
      <c r="AE52" s="81"/>
      <c r="AF52" s="81"/>
      <c r="AG52" s="81"/>
      <c r="AH52" s="81"/>
      <c r="AI52" s="81"/>
      <c r="AJ52" s="81"/>
      <c r="AK52" s="81"/>
      <c r="AL52" s="81"/>
      <c r="AM52" s="81"/>
    </row>
    <row r="53" spans="1:39" s="12" customFormat="1" ht="48">
      <c r="A53" s="234" t="s">
        <v>295</v>
      </c>
      <c r="B53" s="367" t="s">
        <v>296</v>
      </c>
      <c r="C53" s="368"/>
      <c r="D53" s="79">
        <v>1</v>
      </c>
      <c r="E53" s="79">
        <v>17</v>
      </c>
      <c r="F53" s="79">
        <v>7</v>
      </c>
      <c r="G53" s="79">
        <v>39</v>
      </c>
      <c r="H53" s="79">
        <v>15</v>
      </c>
      <c r="I53" s="79">
        <v>42</v>
      </c>
      <c r="J53" s="79">
        <v>16</v>
      </c>
      <c r="K53" s="79">
        <v>52</v>
      </c>
      <c r="L53" s="79">
        <v>4</v>
      </c>
      <c r="M53" s="79">
        <v>51</v>
      </c>
      <c r="N53" s="79">
        <v>2</v>
      </c>
      <c r="O53" s="79">
        <v>66</v>
      </c>
      <c r="P53" s="79">
        <v>29</v>
      </c>
      <c r="Q53" s="79">
        <v>62</v>
      </c>
      <c r="R53" s="79">
        <v>88.197925440000006</v>
      </c>
      <c r="S53" s="79">
        <v>71.135073890000001</v>
      </c>
      <c r="T53" s="97"/>
      <c r="U53" s="97"/>
      <c r="V53" s="81"/>
      <c r="W53" s="81"/>
      <c r="X53" s="81"/>
      <c r="Y53" s="81"/>
      <c r="Z53" s="81"/>
      <c r="AA53" s="81"/>
      <c r="AB53" s="81"/>
      <c r="AC53" s="81"/>
      <c r="AD53" s="81"/>
      <c r="AE53" s="81"/>
      <c r="AF53" s="81"/>
      <c r="AG53" s="81"/>
      <c r="AH53" s="81"/>
      <c r="AI53" s="81"/>
      <c r="AJ53" s="81"/>
      <c r="AK53" s="81"/>
      <c r="AL53" s="81"/>
      <c r="AM53" s="81"/>
    </row>
    <row r="54" spans="1:39" s="12" customFormat="1" ht="112">
      <c r="A54" s="234" t="s">
        <v>297</v>
      </c>
      <c r="B54" s="367" t="s">
        <v>298</v>
      </c>
      <c r="C54" s="368"/>
      <c r="D54" s="79">
        <v>60</v>
      </c>
      <c r="E54" s="79">
        <v>414</v>
      </c>
      <c r="F54" s="79">
        <v>161</v>
      </c>
      <c r="G54" s="79">
        <v>633</v>
      </c>
      <c r="H54" s="79">
        <v>472</v>
      </c>
      <c r="I54" s="79">
        <v>755</v>
      </c>
      <c r="J54" s="79">
        <v>390</v>
      </c>
      <c r="K54" s="79">
        <v>960</v>
      </c>
      <c r="L54" s="79">
        <v>189</v>
      </c>
      <c r="M54" s="79">
        <v>1025</v>
      </c>
      <c r="N54" s="79">
        <v>85</v>
      </c>
      <c r="O54" s="79">
        <v>1002</v>
      </c>
      <c r="P54" s="79">
        <v>495</v>
      </c>
      <c r="Q54" s="79">
        <v>1101</v>
      </c>
      <c r="R54" s="79">
        <v>588</v>
      </c>
      <c r="S54" s="79">
        <v>1190</v>
      </c>
      <c r="T54" s="97"/>
      <c r="U54" s="97"/>
      <c r="V54" s="81"/>
      <c r="W54" s="81"/>
      <c r="X54" s="81"/>
      <c r="Y54" s="81"/>
      <c r="Z54" s="81"/>
      <c r="AA54" s="81"/>
      <c r="AB54" s="81"/>
      <c r="AC54" s="81"/>
      <c r="AD54" s="81"/>
      <c r="AE54" s="81"/>
      <c r="AF54" s="81"/>
      <c r="AG54" s="81"/>
      <c r="AH54" s="81"/>
      <c r="AI54" s="81"/>
      <c r="AJ54" s="81"/>
      <c r="AK54" s="81"/>
      <c r="AL54" s="81"/>
      <c r="AM54" s="81"/>
    </row>
    <row r="55" spans="1:39" s="12" customFormat="1" ht="48">
      <c r="A55" s="234" t="s">
        <v>299</v>
      </c>
      <c r="B55" s="367" t="s">
        <v>300</v>
      </c>
      <c r="C55" s="368"/>
      <c r="D55" s="79">
        <v>26</v>
      </c>
      <c r="E55" s="79">
        <v>636</v>
      </c>
      <c r="F55" s="79">
        <v>44</v>
      </c>
      <c r="G55" s="79">
        <v>1063</v>
      </c>
      <c r="H55" s="79">
        <v>431</v>
      </c>
      <c r="I55" s="79">
        <v>1460</v>
      </c>
      <c r="J55" s="79">
        <v>127</v>
      </c>
      <c r="K55" s="79">
        <v>1461</v>
      </c>
      <c r="L55" s="79">
        <v>691</v>
      </c>
      <c r="M55" s="79">
        <v>1543</v>
      </c>
      <c r="N55" s="79">
        <v>900</v>
      </c>
      <c r="O55" s="79">
        <v>2877</v>
      </c>
      <c r="P55" s="79">
        <v>1682</v>
      </c>
      <c r="Q55" s="79">
        <v>3148</v>
      </c>
      <c r="R55" s="79">
        <v>3106.3638460000002</v>
      </c>
      <c r="S55" s="79">
        <v>2624.7583129999998</v>
      </c>
      <c r="T55" s="97"/>
      <c r="U55" s="97"/>
      <c r="V55" s="81"/>
      <c r="W55" s="81"/>
      <c r="X55" s="81"/>
      <c r="Y55" s="81"/>
      <c r="Z55" s="81"/>
      <c r="AA55" s="81"/>
      <c r="AB55" s="81"/>
      <c r="AC55" s="81"/>
      <c r="AD55" s="81"/>
      <c r="AE55" s="81"/>
      <c r="AF55" s="81"/>
      <c r="AG55" s="81"/>
      <c r="AH55" s="81"/>
      <c r="AI55" s="81"/>
      <c r="AJ55" s="81"/>
      <c r="AK55" s="81"/>
      <c r="AL55" s="81"/>
      <c r="AM55" s="81"/>
    </row>
    <row r="56" spans="1:39" s="12" customFormat="1" ht="64">
      <c r="A56" s="234" t="s">
        <v>301</v>
      </c>
      <c r="B56" s="367" t="s">
        <v>302</v>
      </c>
      <c r="C56" s="368"/>
      <c r="D56" s="79">
        <v>0</v>
      </c>
      <c r="E56" s="79">
        <v>45</v>
      </c>
      <c r="F56" s="79">
        <v>0</v>
      </c>
      <c r="G56" s="79">
        <v>60</v>
      </c>
      <c r="H56" s="79">
        <v>1</v>
      </c>
      <c r="I56" s="79">
        <v>112</v>
      </c>
      <c r="J56" s="79">
        <v>6</v>
      </c>
      <c r="K56" s="79">
        <v>105</v>
      </c>
      <c r="L56" s="79">
        <v>2</v>
      </c>
      <c r="M56" s="79">
        <v>112</v>
      </c>
      <c r="N56" s="79">
        <v>5</v>
      </c>
      <c r="O56" s="79">
        <v>116</v>
      </c>
      <c r="P56" s="79">
        <v>4</v>
      </c>
      <c r="Q56" s="79">
        <v>174</v>
      </c>
      <c r="R56" s="79">
        <v>2.3254666369999999</v>
      </c>
      <c r="S56" s="79">
        <v>315.1702545</v>
      </c>
      <c r="T56" s="97"/>
      <c r="U56" s="97"/>
      <c r="V56" s="81"/>
      <c r="W56" s="81"/>
      <c r="X56" s="81"/>
      <c r="Y56" s="81"/>
      <c r="Z56" s="81"/>
      <c r="AA56" s="81"/>
      <c r="AB56" s="81"/>
      <c r="AC56" s="81"/>
      <c r="AD56" s="81"/>
      <c r="AE56" s="81"/>
      <c r="AF56" s="81"/>
      <c r="AG56" s="81"/>
      <c r="AH56" s="81"/>
      <c r="AI56" s="81"/>
      <c r="AJ56" s="81"/>
      <c r="AK56" s="81"/>
      <c r="AL56" s="81"/>
      <c r="AM56" s="81"/>
    </row>
    <row r="57" spans="1:39" s="12" customFormat="1" ht="64">
      <c r="A57" s="234" t="s">
        <v>303</v>
      </c>
      <c r="B57" s="367" t="s">
        <v>286</v>
      </c>
      <c r="C57" s="368"/>
      <c r="D57" s="79">
        <v>1</v>
      </c>
      <c r="E57" s="79">
        <v>50</v>
      </c>
      <c r="F57" s="79">
        <v>15</v>
      </c>
      <c r="G57" s="79">
        <v>83</v>
      </c>
      <c r="H57" s="79">
        <v>15</v>
      </c>
      <c r="I57" s="79">
        <v>77</v>
      </c>
      <c r="J57" s="79">
        <v>13</v>
      </c>
      <c r="K57" s="79">
        <v>83</v>
      </c>
      <c r="L57" s="79">
        <v>36</v>
      </c>
      <c r="M57" s="79">
        <v>79</v>
      </c>
      <c r="N57" s="79">
        <v>33</v>
      </c>
      <c r="O57" s="79">
        <v>94</v>
      </c>
      <c r="P57" s="79">
        <v>18</v>
      </c>
      <c r="Q57" s="79">
        <v>94</v>
      </c>
      <c r="R57" s="79">
        <v>20.377594340000002</v>
      </c>
      <c r="S57" s="79">
        <v>123.83377230000001</v>
      </c>
      <c r="T57" s="97"/>
      <c r="U57" s="97"/>
      <c r="V57" s="81"/>
      <c r="W57" s="81"/>
      <c r="X57" s="81"/>
      <c r="Y57" s="81"/>
      <c r="Z57" s="81"/>
      <c r="AA57" s="81"/>
      <c r="AB57" s="81"/>
      <c r="AC57" s="81"/>
      <c r="AD57" s="81"/>
      <c r="AE57" s="81"/>
      <c r="AF57" s="81"/>
      <c r="AG57" s="81"/>
      <c r="AH57" s="81"/>
      <c r="AI57" s="81"/>
      <c r="AJ57" s="81"/>
      <c r="AK57" s="81"/>
      <c r="AL57" s="81"/>
      <c r="AM57" s="81"/>
    </row>
    <row r="58" spans="1:39" s="12" customFormat="1" ht="16">
      <c r="A58" s="234" t="s">
        <v>304</v>
      </c>
      <c r="B58" s="367" t="s">
        <v>305</v>
      </c>
      <c r="C58" s="368"/>
      <c r="D58" s="79">
        <v>0</v>
      </c>
      <c r="E58" s="79">
        <v>89</v>
      </c>
      <c r="F58" s="79">
        <v>0</v>
      </c>
      <c r="G58" s="79">
        <v>186</v>
      </c>
      <c r="H58" s="79">
        <v>0</v>
      </c>
      <c r="I58" s="79">
        <v>241</v>
      </c>
      <c r="J58" s="79">
        <v>27</v>
      </c>
      <c r="K58" s="79">
        <v>183</v>
      </c>
      <c r="L58" s="79">
        <v>0</v>
      </c>
      <c r="M58" s="79">
        <v>180</v>
      </c>
      <c r="N58" s="79">
        <v>0</v>
      </c>
      <c r="O58" s="79">
        <v>1336</v>
      </c>
      <c r="P58" s="79">
        <v>2</v>
      </c>
      <c r="Q58" s="79">
        <v>2003</v>
      </c>
      <c r="R58" s="79">
        <v>0.57042797700000003</v>
      </c>
      <c r="S58" s="79">
        <v>2343.0881119999999</v>
      </c>
      <c r="T58" s="97"/>
      <c r="U58" s="97"/>
      <c r="V58" s="81"/>
      <c r="W58" s="81"/>
      <c r="X58" s="81"/>
      <c r="Y58" s="81"/>
      <c r="Z58" s="81"/>
      <c r="AA58" s="81"/>
      <c r="AB58" s="81"/>
      <c r="AC58" s="81"/>
      <c r="AD58" s="81"/>
      <c r="AE58" s="81"/>
      <c r="AF58" s="81"/>
      <c r="AG58" s="81"/>
      <c r="AH58" s="81"/>
      <c r="AI58" s="81"/>
      <c r="AJ58" s="81"/>
      <c r="AK58" s="81"/>
      <c r="AL58" s="81"/>
      <c r="AM58" s="81"/>
    </row>
    <row r="59" spans="1:39" s="12" customFormat="1" ht="15" customHeight="1">
      <c r="A59" s="371" t="s">
        <v>118</v>
      </c>
      <c r="B59" s="372"/>
      <c r="C59" s="373"/>
      <c r="D59" s="80">
        <v>446</v>
      </c>
      <c r="E59" s="80">
        <v>1691</v>
      </c>
      <c r="F59" s="80">
        <v>666</v>
      </c>
      <c r="G59" s="80">
        <v>3107</v>
      </c>
      <c r="H59" s="80">
        <v>1377</v>
      </c>
      <c r="I59" s="80">
        <v>3880</v>
      </c>
      <c r="J59" s="80">
        <v>1300</v>
      </c>
      <c r="K59" s="80">
        <v>4044</v>
      </c>
      <c r="L59" s="80">
        <v>1911</v>
      </c>
      <c r="M59" s="80">
        <v>4223</v>
      </c>
      <c r="N59" s="80">
        <v>1690</v>
      </c>
      <c r="O59" s="80">
        <v>6866</v>
      </c>
      <c r="P59" s="80">
        <v>3416</v>
      </c>
      <c r="Q59" s="80">
        <v>8287</v>
      </c>
      <c r="R59" s="80">
        <v>5874.1149400000004</v>
      </c>
      <c r="S59" s="80">
        <v>8358.6791919999996</v>
      </c>
      <c r="T59" s="98"/>
      <c r="U59" s="98"/>
      <c r="V59" s="77"/>
      <c r="W59" s="77"/>
      <c r="X59" s="77"/>
      <c r="Y59" s="77"/>
      <c r="Z59" s="77"/>
      <c r="AA59" s="77"/>
      <c r="AB59" s="77"/>
      <c r="AC59" s="77"/>
      <c r="AD59" s="77"/>
      <c r="AE59" s="77"/>
      <c r="AF59" s="77"/>
      <c r="AG59" s="77"/>
      <c r="AH59" s="77"/>
      <c r="AI59" s="77"/>
      <c r="AJ59" s="77"/>
      <c r="AK59" s="77"/>
      <c r="AL59" s="77"/>
      <c r="AM59" s="77"/>
    </row>
    <row r="60" spans="1:39" s="12" customFormat="1" ht="20.25" customHeight="1">
      <c r="A60" s="18" t="s">
        <v>307</v>
      </c>
      <c r="B60" s="152"/>
      <c r="C60" s="152"/>
      <c r="D60" s="152"/>
      <c r="E60" s="152"/>
      <c r="F60" s="152"/>
      <c r="G60" s="152"/>
      <c r="H60" s="152"/>
      <c r="I60" s="152"/>
      <c r="J60" s="152"/>
      <c r="K60" s="152"/>
      <c r="L60" s="152"/>
      <c r="M60" s="152"/>
      <c r="N60" s="152"/>
      <c r="O60" s="152"/>
      <c r="P60" s="152"/>
      <c r="Q60" s="152"/>
    </row>
    <row r="61" spans="1:39" s="12" customFormat="1">
      <c r="A61" s="152"/>
      <c r="B61" s="152"/>
      <c r="C61" s="152"/>
      <c r="D61" s="152"/>
      <c r="E61" s="152"/>
      <c r="F61" s="152"/>
      <c r="G61" s="152"/>
      <c r="H61" s="152"/>
      <c r="I61" s="152"/>
      <c r="J61" s="152"/>
      <c r="K61" s="152"/>
      <c r="L61" s="152"/>
      <c r="M61" s="152"/>
      <c r="N61" s="152"/>
      <c r="O61" s="152"/>
      <c r="P61" s="152"/>
      <c r="Q61" s="152"/>
    </row>
    <row r="62" spans="1:39" ht="32">
      <c r="S62" s="256" t="s">
        <v>131</v>
      </c>
    </row>
  </sheetData>
  <mergeCells count="124">
    <mergeCell ref="A3:R3"/>
    <mergeCell ref="B57:C57"/>
    <mergeCell ref="B58:C58"/>
    <mergeCell ref="A59:C59"/>
    <mergeCell ref="B51:C51"/>
    <mergeCell ref="B52:C52"/>
    <mergeCell ref="B53:C53"/>
    <mergeCell ref="B54:C54"/>
    <mergeCell ref="B55:C55"/>
    <mergeCell ref="B56:C56"/>
    <mergeCell ref="A45:C45"/>
    <mergeCell ref="A46:Q46"/>
    <mergeCell ref="A47:R47"/>
    <mergeCell ref="B39:C39"/>
    <mergeCell ref="B40:C40"/>
    <mergeCell ref="B41:C41"/>
    <mergeCell ref="B42:C42"/>
    <mergeCell ref="B43:C43"/>
    <mergeCell ref="B44:C44"/>
    <mergeCell ref="A33:R33"/>
    <mergeCell ref="A27:B27"/>
    <mergeCell ref="A28:B28"/>
    <mergeCell ref="A29:B29"/>
    <mergeCell ref="A30:B30"/>
    <mergeCell ref="AB48:AC48"/>
    <mergeCell ref="AD48:AE48"/>
    <mergeCell ref="AF48:AG48"/>
    <mergeCell ref="AL48:AM48"/>
    <mergeCell ref="B49:C49"/>
    <mergeCell ref="B50:C50"/>
    <mergeCell ref="P48:Q48"/>
    <mergeCell ref="R48:S48"/>
    <mergeCell ref="T48:U48"/>
    <mergeCell ref="V48:W48"/>
    <mergeCell ref="X48:Y48"/>
    <mergeCell ref="Z48:AA48"/>
    <mergeCell ref="B48:C48"/>
    <mergeCell ref="D48:E48"/>
    <mergeCell ref="F48:G48"/>
    <mergeCell ref="H48:I48"/>
    <mergeCell ref="J48:K48"/>
    <mergeCell ref="L48:M48"/>
    <mergeCell ref="N48:O48"/>
    <mergeCell ref="AH48:AI48"/>
    <mergeCell ref="AJ48:AK48"/>
    <mergeCell ref="AF34:AG34"/>
    <mergeCell ref="AL34:AM34"/>
    <mergeCell ref="B35:C35"/>
    <mergeCell ref="B36:C36"/>
    <mergeCell ref="B37:C37"/>
    <mergeCell ref="B38:C38"/>
    <mergeCell ref="T34:U34"/>
    <mergeCell ref="V34:W34"/>
    <mergeCell ref="X34:Y34"/>
    <mergeCell ref="Z34:AA34"/>
    <mergeCell ref="AB34:AC34"/>
    <mergeCell ref="AD34:AE34"/>
    <mergeCell ref="B34:C34"/>
    <mergeCell ref="D34:E34"/>
    <mergeCell ref="F34:G34"/>
    <mergeCell ref="H34:I34"/>
    <mergeCell ref="J34:K34"/>
    <mergeCell ref="L34:M34"/>
    <mergeCell ref="N34:O34"/>
    <mergeCell ref="P34:Q34"/>
    <mergeCell ref="R34:S34"/>
    <mergeCell ref="AH34:AI34"/>
    <mergeCell ref="AJ34:AK34"/>
    <mergeCell ref="A31:C31"/>
    <mergeCell ref="A32:Q32"/>
    <mergeCell ref="AF20:AG20"/>
    <mergeCell ref="AL20:AM20"/>
    <mergeCell ref="A21:B21"/>
    <mergeCell ref="A22:B22"/>
    <mergeCell ref="A23:A25"/>
    <mergeCell ref="A26:B26"/>
    <mergeCell ref="T20:U20"/>
    <mergeCell ref="V20:W20"/>
    <mergeCell ref="X20:Y20"/>
    <mergeCell ref="Z20:AA20"/>
    <mergeCell ref="AB20:AC20"/>
    <mergeCell ref="AD20:AE20"/>
    <mergeCell ref="AH20:AI20"/>
    <mergeCell ref="AJ20:AK20"/>
    <mergeCell ref="A19:R19"/>
    <mergeCell ref="A20:B20"/>
    <mergeCell ref="D20:E20"/>
    <mergeCell ref="F20:G20"/>
    <mergeCell ref="H20:I20"/>
    <mergeCell ref="J20:K20"/>
    <mergeCell ref="L20:M20"/>
    <mergeCell ref="N20:O20"/>
    <mergeCell ref="P20:Q20"/>
    <mergeCell ref="R20:S20"/>
    <mergeCell ref="A13:B13"/>
    <mergeCell ref="A14:B14"/>
    <mergeCell ref="A15:B15"/>
    <mergeCell ref="A16:B16"/>
    <mergeCell ref="A17:C17"/>
    <mergeCell ref="A18:Q18"/>
    <mergeCell ref="AF6:AG6"/>
    <mergeCell ref="AL6:AM6"/>
    <mergeCell ref="A7:B7"/>
    <mergeCell ref="A8:B8"/>
    <mergeCell ref="A9:A11"/>
    <mergeCell ref="A12:B12"/>
    <mergeCell ref="T6:U6"/>
    <mergeCell ref="V6:W6"/>
    <mergeCell ref="X6:Y6"/>
    <mergeCell ref="Z6:AA6"/>
    <mergeCell ref="AB6:AC6"/>
    <mergeCell ref="AD6:AE6"/>
    <mergeCell ref="AH6:AI6"/>
    <mergeCell ref="AJ6:AK6"/>
    <mergeCell ref="A5:R5"/>
    <mergeCell ref="A6:B6"/>
    <mergeCell ref="D6:E6"/>
    <mergeCell ref="F6:G6"/>
    <mergeCell ref="H6:I6"/>
    <mergeCell ref="J6:K6"/>
    <mergeCell ref="L6:M6"/>
    <mergeCell ref="N6:O6"/>
    <mergeCell ref="P6:Q6"/>
    <mergeCell ref="R6:S6"/>
  </mergeCells>
  <phoneticPr fontId="2"/>
  <hyperlinks>
    <hyperlink ref="S62" location="説明・目次!A1" display="説明・目次!A1" xr:uid="{240A781E-7FA6-384D-9C0D-80AA1F5E9850}"/>
  </hyperlinks>
  <pageMargins left="0.70866141732283472" right="0.70866141732283472" top="0.74803149606299213" bottom="0.74803149606299213" header="0.31496062992125984" footer="0.31496062992125984"/>
  <pageSetup paperSize="8" scale="28" fitToHeight="0"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A6C01-4377-44C3-A5F3-F4D9CC4BBA71}">
  <sheetPr>
    <tabColor theme="6" tint="-0.499984740745262"/>
    <pageSetUpPr fitToPage="1"/>
  </sheetPr>
  <dimension ref="A1:H11"/>
  <sheetViews>
    <sheetView view="pageBreakPreview" zoomScaleNormal="80" zoomScaleSheetLayoutView="100" workbookViewId="0">
      <selection activeCell="H11" sqref="H11"/>
    </sheetView>
  </sheetViews>
  <sheetFormatPr baseColWidth="10" defaultColWidth="9" defaultRowHeight="15"/>
  <cols>
    <col min="1" max="1" width="25.83203125" style="1" customWidth="1"/>
    <col min="2" max="23" width="10.33203125" style="1" customWidth="1"/>
    <col min="24" max="16384" width="9" style="1"/>
  </cols>
  <sheetData>
    <row r="1" spans="1:8" ht="22">
      <c r="A1" s="248" t="s">
        <v>77</v>
      </c>
    </row>
    <row r="3" spans="1:8">
      <c r="A3" s="2" t="s">
        <v>27</v>
      </c>
    </row>
    <row r="4" spans="1:8">
      <c r="A4" s="47"/>
      <c r="B4" s="249">
        <v>2016</v>
      </c>
      <c r="C4" s="249">
        <v>2017</v>
      </c>
      <c r="D4" s="249">
        <v>2018</v>
      </c>
      <c r="E4" s="249">
        <v>2019</v>
      </c>
      <c r="F4" s="249">
        <v>2020</v>
      </c>
      <c r="G4" s="249">
        <v>2021</v>
      </c>
      <c r="H4" s="249">
        <v>2022</v>
      </c>
    </row>
    <row r="5" spans="1:8" ht="16">
      <c r="A5" s="47" t="s">
        <v>82</v>
      </c>
      <c r="B5" s="4" t="s">
        <v>0</v>
      </c>
      <c r="C5" s="4" t="s">
        <v>0</v>
      </c>
      <c r="D5" s="4" t="s">
        <v>0</v>
      </c>
      <c r="E5" s="4" t="s">
        <v>1</v>
      </c>
      <c r="F5" s="4" t="s">
        <v>1</v>
      </c>
      <c r="G5" s="4" t="s">
        <v>1</v>
      </c>
      <c r="H5" s="4" t="s">
        <v>1</v>
      </c>
    </row>
    <row r="6" spans="1:8" ht="16">
      <c r="A6" s="47" t="s">
        <v>83</v>
      </c>
      <c r="B6" s="4" t="s">
        <v>0</v>
      </c>
      <c r="C6" s="4" t="s">
        <v>0</v>
      </c>
      <c r="D6" s="4" t="s">
        <v>0</v>
      </c>
      <c r="E6" s="4" t="s">
        <v>0</v>
      </c>
      <c r="F6" s="4" t="s">
        <v>0</v>
      </c>
      <c r="G6" s="4" t="s">
        <v>1</v>
      </c>
      <c r="H6" s="4" t="s">
        <v>1</v>
      </c>
    </row>
    <row r="7" spans="1:8" ht="16">
      <c r="A7" s="47" t="s">
        <v>84</v>
      </c>
      <c r="B7" s="4" t="s">
        <v>0</v>
      </c>
      <c r="C7" s="4" t="s">
        <v>0</v>
      </c>
      <c r="D7" s="4" t="s">
        <v>0</v>
      </c>
      <c r="E7" s="4" t="s">
        <v>0</v>
      </c>
      <c r="F7" s="4" t="s">
        <v>1</v>
      </c>
      <c r="G7" s="4" t="s">
        <v>1</v>
      </c>
      <c r="H7" s="4" t="s">
        <v>1</v>
      </c>
    </row>
    <row r="8" spans="1:8" ht="16">
      <c r="A8" s="47" t="s">
        <v>85</v>
      </c>
      <c r="B8" s="4" t="s">
        <v>1</v>
      </c>
      <c r="C8" s="4" t="s">
        <v>0</v>
      </c>
      <c r="D8" s="4" t="s">
        <v>1</v>
      </c>
      <c r="E8" s="4" t="s">
        <v>1</v>
      </c>
      <c r="F8" s="4" t="s">
        <v>1</v>
      </c>
      <c r="G8" s="4" t="s">
        <v>1</v>
      </c>
      <c r="H8" s="4" t="s">
        <v>1</v>
      </c>
    </row>
    <row r="9" spans="1:8" ht="16">
      <c r="A9" s="47" t="s">
        <v>86</v>
      </c>
      <c r="B9" s="4" t="s">
        <v>2</v>
      </c>
      <c r="C9" s="4" t="s">
        <v>1</v>
      </c>
      <c r="D9" s="4" t="s">
        <v>1</v>
      </c>
      <c r="E9" s="4" t="s">
        <v>1</v>
      </c>
      <c r="F9" s="4" t="s">
        <v>1</v>
      </c>
      <c r="G9" s="4" t="s">
        <v>1</v>
      </c>
      <c r="H9" s="4" t="s">
        <v>1</v>
      </c>
    </row>
    <row r="11" spans="1:8" ht="32">
      <c r="F11" s="165"/>
      <c r="G11" s="165"/>
      <c r="H11" s="144" t="s">
        <v>81</v>
      </c>
    </row>
  </sheetData>
  <phoneticPr fontId="2"/>
  <hyperlinks>
    <hyperlink ref="H11" location="説明・目次!A1" display="目次に戻る" xr:uid="{5D88E659-15DF-CC4B-9E74-639E4DFDD337}"/>
  </hyperlinks>
  <pageMargins left="0.70866141732283472" right="0.70866141732283472" top="0.74803149606299213" bottom="0.74803149606299213" header="0.31496062992125984" footer="0.31496062992125984"/>
  <pageSetup paperSize="9" scale="83" fitToHeight="0" orientation="portrait"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32D68-56A1-415E-BF5B-778673BDDF96}">
  <sheetPr>
    <tabColor theme="6" tint="-0.499984740745262"/>
    <pageSetUpPr fitToPage="1"/>
  </sheetPr>
  <dimension ref="A1:AE24"/>
  <sheetViews>
    <sheetView view="pageBreakPreview" topLeftCell="A4" zoomScaleNormal="70" zoomScaleSheetLayoutView="100" workbookViewId="0">
      <selection activeCell="U24" sqref="U24"/>
    </sheetView>
  </sheetViews>
  <sheetFormatPr baseColWidth="10" defaultColWidth="9" defaultRowHeight="15"/>
  <cols>
    <col min="1" max="1" width="11.83203125" style="18" customWidth="1"/>
    <col min="2" max="2" width="9" style="18"/>
    <col min="3" max="3" width="25.83203125" style="18" customWidth="1"/>
    <col min="4" max="16384" width="9" style="18"/>
  </cols>
  <sheetData>
    <row r="1" spans="1:31" s="1" customFormat="1" ht="22">
      <c r="A1" s="248" t="s">
        <v>77</v>
      </c>
    </row>
    <row r="2" spans="1:31" s="1" customFormat="1"/>
    <row r="3" spans="1:31" s="1" customFormat="1">
      <c r="A3" s="2" t="s">
        <v>68</v>
      </c>
    </row>
    <row r="4" spans="1:31" s="12" customFormat="1">
      <c r="A4" s="364"/>
      <c r="B4" s="364"/>
      <c r="C4" s="364"/>
      <c r="D4" s="364"/>
      <c r="E4" s="364"/>
      <c r="F4" s="364"/>
      <c r="G4" s="364"/>
      <c r="H4" s="364"/>
      <c r="I4" s="364"/>
      <c r="J4" s="364"/>
      <c r="K4" s="364"/>
      <c r="L4" s="364"/>
      <c r="M4" s="364"/>
      <c r="N4" s="364"/>
      <c r="O4" s="364"/>
      <c r="P4" s="364"/>
      <c r="Q4" s="364"/>
    </row>
    <row r="5" spans="1:31" s="12" customFormat="1" ht="16">
      <c r="A5" s="2" t="s">
        <v>315</v>
      </c>
    </row>
    <row r="6" spans="1:31" s="12" customFormat="1">
      <c r="A6" s="369"/>
      <c r="B6" s="375"/>
      <c r="C6" s="370"/>
      <c r="D6" s="108">
        <v>2005</v>
      </c>
      <c r="E6" s="108">
        <v>2006</v>
      </c>
      <c r="F6" s="108">
        <v>2007</v>
      </c>
      <c r="G6" s="108">
        <v>2008</v>
      </c>
      <c r="H6" s="108">
        <v>2009</v>
      </c>
      <c r="I6" s="108">
        <v>2010</v>
      </c>
      <c r="J6" s="108">
        <v>2011</v>
      </c>
      <c r="K6" s="108">
        <v>2012</v>
      </c>
      <c r="L6" s="108">
        <v>2013</v>
      </c>
      <c r="M6" s="108">
        <v>2014</v>
      </c>
      <c r="N6" s="108">
        <v>2015</v>
      </c>
      <c r="O6" s="108">
        <v>2016</v>
      </c>
      <c r="P6" s="108">
        <v>2017</v>
      </c>
      <c r="Q6" s="108">
        <v>2018</v>
      </c>
      <c r="R6" s="108">
        <v>2019</v>
      </c>
      <c r="S6" s="108">
        <v>2020</v>
      </c>
      <c r="T6" s="108">
        <v>2021</v>
      </c>
      <c r="U6" s="108">
        <v>2022</v>
      </c>
      <c r="Y6" s="78"/>
      <c r="Z6" s="78"/>
      <c r="AA6" s="78"/>
      <c r="AB6" s="78"/>
      <c r="AC6" s="78"/>
      <c r="AD6" s="78"/>
      <c r="AE6" s="78"/>
    </row>
    <row r="7" spans="1:31" s="12" customFormat="1" ht="15" customHeight="1">
      <c r="A7" s="367" t="s">
        <v>308</v>
      </c>
      <c r="B7" s="374"/>
      <c r="C7" s="368"/>
      <c r="D7" s="108"/>
      <c r="E7" s="108"/>
      <c r="F7" s="108"/>
      <c r="G7" s="108"/>
      <c r="H7" s="108"/>
      <c r="I7" s="108"/>
      <c r="J7" s="108"/>
      <c r="K7" s="108"/>
      <c r="L7" s="108"/>
      <c r="M7" s="108"/>
      <c r="N7" s="108"/>
      <c r="O7" s="108"/>
      <c r="P7" s="108"/>
      <c r="Q7" s="108"/>
      <c r="R7" s="108"/>
      <c r="S7" s="108"/>
      <c r="T7" s="108"/>
      <c r="U7" s="108"/>
      <c r="V7" s="78"/>
      <c r="W7" s="78"/>
      <c r="X7" s="78"/>
      <c r="Y7" s="78"/>
      <c r="Z7" s="78"/>
      <c r="AA7" s="78"/>
      <c r="AB7" s="78"/>
      <c r="AC7" s="78"/>
      <c r="AD7" s="78"/>
      <c r="AE7" s="78"/>
    </row>
    <row r="8" spans="1:31" s="12" customFormat="1" ht="36" customHeight="1">
      <c r="A8" s="234" t="s">
        <v>309</v>
      </c>
      <c r="B8" s="367" t="s">
        <v>310</v>
      </c>
      <c r="C8" s="368"/>
      <c r="D8" s="79">
        <v>115</v>
      </c>
      <c r="E8" s="79">
        <v>187</v>
      </c>
      <c r="F8" s="79">
        <v>292</v>
      </c>
      <c r="G8" s="79">
        <v>525</v>
      </c>
      <c r="H8" s="79">
        <v>115</v>
      </c>
      <c r="I8" s="79">
        <v>243</v>
      </c>
      <c r="J8" s="79">
        <v>178</v>
      </c>
      <c r="K8" s="79">
        <v>306</v>
      </c>
      <c r="L8" s="79">
        <v>256</v>
      </c>
      <c r="M8" s="79">
        <v>302</v>
      </c>
      <c r="N8" s="79">
        <v>321</v>
      </c>
      <c r="O8" s="79">
        <v>435</v>
      </c>
      <c r="P8" s="79">
        <v>539</v>
      </c>
      <c r="Q8" s="79">
        <v>455</v>
      </c>
      <c r="R8" s="79">
        <v>420</v>
      </c>
      <c r="S8" s="79">
        <v>423</v>
      </c>
      <c r="T8" s="79">
        <v>674</v>
      </c>
      <c r="U8" s="79">
        <v>526</v>
      </c>
      <c r="V8" s="81"/>
      <c r="W8" s="81"/>
      <c r="X8" s="81"/>
      <c r="Y8" s="81"/>
      <c r="Z8" s="81"/>
      <c r="AA8" s="81"/>
      <c r="AB8" s="81"/>
      <c r="AC8" s="81"/>
      <c r="AD8" s="81"/>
      <c r="AE8" s="81"/>
    </row>
    <row r="9" spans="1:31" s="12" customFormat="1" ht="48" customHeight="1">
      <c r="A9" s="362" t="s">
        <v>311</v>
      </c>
      <c r="B9" s="367" t="s">
        <v>312</v>
      </c>
      <c r="C9" s="368"/>
      <c r="D9" s="79">
        <v>105</v>
      </c>
      <c r="E9" s="79">
        <v>365</v>
      </c>
      <c r="F9" s="79">
        <v>284</v>
      </c>
      <c r="G9" s="79">
        <v>259</v>
      </c>
      <c r="H9" s="79">
        <v>307</v>
      </c>
      <c r="I9" s="79">
        <v>212</v>
      </c>
      <c r="J9" s="79">
        <v>317</v>
      </c>
      <c r="K9" s="79">
        <v>321</v>
      </c>
      <c r="L9" s="79">
        <v>208</v>
      </c>
      <c r="M9" s="79">
        <v>299</v>
      </c>
      <c r="N9" s="79">
        <v>259</v>
      </c>
      <c r="O9" s="79">
        <v>185</v>
      </c>
      <c r="P9" s="79">
        <v>143</v>
      </c>
      <c r="Q9" s="79">
        <v>213</v>
      </c>
      <c r="R9" s="79">
        <v>223</v>
      </c>
      <c r="S9" s="79">
        <v>104</v>
      </c>
      <c r="T9" s="79">
        <v>124</v>
      </c>
      <c r="U9" s="79">
        <v>269</v>
      </c>
      <c r="V9" s="81"/>
      <c r="W9" s="81"/>
      <c r="X9" s="81"/>
      <c r="Y9" s="81"/>
      <c r="Z9" s="81"/>
      <c r="AA9" s="81"/>
      <c r="AB9" s="81"/>
      <c r="AC9" s="81"/>
      <c r="AD9" s="81"/>
      <c r="AE9" s="81"/>
    </row>
    <row r="10" spans="1:31" s="12" customFormat="1" ht="36" customHeight="1">
      <c r="A10" s="362"/>
      <c r="B10" s="367" t="s">
        <v>313</v>
      </c>
      <c r="C10" s="368"/>
      <c r="D10" s="79">
        <v>1273</v>
      </c>
      <c r="E10" s="79">
        <v>2431</v>
      </c>
      <c r="F10" s="79">
        <v>2408</v>
      </c>
      <c r="G10" s="79">
        <v>2537</v>
      </c>
      <c r="H10" s="79">
        <v>1602</v>
      </c>
      <c r="I10" s="79">
        <v>1820</v>
      </c>
      <c r="J10" s="79">
        <v>1642</v>
      </c>
      <c r="K10" s="79">
        <v>1197</v>
      </c>
      <c r="L10" s="79">
        <v>1280</v>
      </c>
      <c r="M10" s="79">
        <v>1436</v>
      </c>
      <c r="N10" s="79">
        <v>1418</v>
      </c>
      <c r="O10" s="79">
        <v>2033</v>
      </c>
      <c r="P10" s="79">
        <v>873</v>
      </c>
      <c r="Q10" s="79">
        <v>1460</v>
      </c>
      <c r="R10" s="79">
        <v>1135</v>
      </c>
      <c r="S10" s="79">
        <v>1366</v>
      </c>
      <c r="T10" s="79">
        <v>1368</v>
      </c>
      <c r="U10" s="79">
        <v>1645</v>
      </c>
      <c r="V10" s="81"/>
      <c r="W10" s="81"/>
      <c r="X10" s="81"/>
      <c r="Y10" s="81"/>
      <c r="Z10" s="81"/>
      <c r="AA10" s="81"/>
      <c r="AB10" s="81"/>
      <c r="AC10" s="81"/>
      <c r="AD10" s="81"/>
      <c r="AE10" s="81"/>
    </row>
    <row r="11" spans="1:31" s="12" customFormat="1" ht="48" customHeight="1">
      <c r="A11" s="362"/>
      <c r="B11" s="367" t="s">
        <v>314</v>
      </c>
      <c r="C11" s="368"/>
      <c r="D11" s="79">
        <v>182</v>
      </c>
      <c r="E11" s="79">
        <v>190</v>
      </c>
      <c r="F11" s="79">
        <v>370</v>
      </c>
      <c r="G11" s="79">
        <v>243</v>
      </c>
      <c r="H11" s="79">
        <v>168</v>
      </c>
      <c r="I11" s="79">
        <v>162</v>
      </c>
      <c r="J11" s="79">
        <v>305</v>
      </c>
      <c r="K11" s="79">
        <v>164</v>
      </c>
      <c r="L11" s="79">
        <v>199</v>
      </c>
      <c r="M11" s="79">
        <v>144</v>
      </c>
      <c r="N11" s="79">
        <v>126</v>
      </c>
      <c r="O11" s="79">
        <v>304</v>
      </c>
      <c r="P11" s="79">
        <v>57</v>
      </c>
      <c r="Q11" s="79">
        <v>266</v>
      </c>
      <c r="R11" s="79">
        <v>192</v>
      </c>
      <c r="S11" s="79">
        <v>215</v>
      </c>
      <c r="T11" s="79">
        <v>76</v>
      </c>
      <c r="U11" s="79">
        <v>30</v>
      </c>
      <c r="V11" s="81"/>
      <c r="W11" s="81"/>
      <c r="X11" s="81"/>
      <c r="Y11" s="81"/>
      <c r="Z11" s="81"/>
      <c r="AA11" s="81"/>
      <c r="AB11" s="81"/>
      <c r="AC11" s="81"/>
      <c r="AD11" s="81"/>
      <c r="AE11" s="81"/>
    </row>
    <row r="12" spans="1:31" s="12" customFormat="1" ht="15" customHeight="1">
      <c r="A12" s="367" t="s">
        <v>118</v>
      </c>
      <c r="B12" s="374"/>
      <c r="C12" s="368"/>
      <c r="D12" s="79">
        <v>1675</v>
      </c>
      <c r="E12" s="79">
        <v>3174</v>
      </c>
      <c r="F12" s="79">
        <v>3354</v>
      </c>
      <c r="G12" s="79">
        <v>3564</v>
      </c>
      <c r="H12" s="79">
        <v>2192</v>
      </c>
      <c r="I12" s="79">
        <v>2437</v>
      </c>
      <c r="J12" s="79">
        <v>2442</v>
      </c>
      <c r="K12" s="79">
        <v>1988</v>
      </c>
      <c r="L12" s="79">
        <v>1943</v>
      </c>
      <c r="M12" s="79">
        <v>2181</v>
      </c>
      <c r="N12" s="79">
        <v>2124</v>
      </c>
      <c r="O12" s="79">
        <v>2957</v>
      </c>
      <c r="P12" s="79">
        <v>1612</v>
      </c>
      <c r="Q12" s="79">
        <v>2394</v>
      </c>
      <c r="R12" s="79">
        <v>1970</v>
      </c>
      <c r="S12" s="79">
        <v>2108</v>
      </c>
      <c r="T12" s="79">
        <v>2242</v>
      </c>
      <c r="U12" s="79">
        <v>2470</v>
      </c>
      <c r="V12" s="81"/>
      <c r="W12" s="81"/>
      <c r="X12" s="81"/>
      <c r="Y12" s="81"/>
      <c r="Z12" s="81"/>
      <c r="AA12" s="81"/>
      <c r="AB12" s="81"/>
      <c r="AC12" s="81"/>
      <c r="AD12" s="81"/>
      <c r="AE12" s="81"/>
    </row>
    <row r="13" spans="1:31" s="12" customFormat="1">
      <c r="A13" s="364"/>
      <c r="B13" s="364"/>
      <c r="C13" s="364"/>
      <c r="D13" s="364"/>
      <c r="E13" s="364"/>
      <c r="F13" s="364"/>
      <c r="G13" s="364"/>
      <c r="H13" s="364"/>
      <c r="I13" s="364"/>
      <c r="J13" s="364"/>
      <c r="K13" s="364"/>
      <c r="L13" s="364"/>
      <c r="M13" s="364"/>
      <c r="N13" s="364"/>
      <c r="O13" s="364"/>
      <c r="P13" s="364"/>
      <c r="Q13" s="364"/>
    </row>
    <row r="14" spans="1:31" s="12" customFormat="1" ht="16">
      <c r="A14" s="2" t="s">
        <v>316</v>
      </c>
    </row>
    <row r="15" spans="1:31" s="12" customFormat="1">
      <c r="A15" s="369"/>
      <c r="B15" s="375"/>
      <c r="C15" s="370"/>
      <c r="D15" s="108">
        <v>2015</v>
      </c>
      <c r="E15" s="108">
        <v>2016</v>
      </c>
      <c r="F15" s="108">
        <v>2017</v>
      </c>
      <c r="G15" s="108">
        <v>2018</v>
      </c>
      <c r="H15" s="108">
        <v>2019</v>
      </c>
      <c r="I15" s="108">
        <v>2020</v>
      </c>
      <c r="J15" s="108">
        <v>2021</v>
      </c>
      <c r="K15" s="108">
        <v>2022</v>
      </c>
      <c r="M15" s="78"/>
      <c r="N15" s="78"/>
      <c r="O15" s="78"/>
      <c r="P15" s="78"/>
      <c r="Q15" s="78"/>
      <c r="R15" s="78"/>
      <c r="Y15" s="78"/>
      <c r="Z15" s="78"/>
      <c r="AA15" s="78"/>
      <c r="AB15" s="78"/>
      <c r="AC15" s="78"/>
      <c r="AD15" s="78"/>
      <c r="AE15" s="78"/>
    </row>
    <row r="16" spans="1:31" s="12" customFormat="1" ht="15" customHeight="1">
      <c r="A16" s="367" t="s">
        <v>308</v>
      </c>
      <c r="B16" s="374"/>
      <c r="C16" s="368"/>
      <c r="D16" s="108"/>
      <c r="E16" s="108"/>
      <c r="F16" s="108"/>
      <c r="G16" s="108"/>
      <c r="H16" s="108"/>
      <c r="I16" s="108"/>
      <c r="J16" s="108"/>
      <c r="K16" s="108"/>
      <c r="L16" s="78"/>
      <c r="M16" s="78"/>
      <c r="N16" s="78"/>
      <c r="O16" s="78"/>
      <c r="P16" s="78"/>
      <c r="Q16" s="78"/>
      <c r="R16" s="78"/>
      <c r="S16" s="78"/>
      <c r="T16" s="78"/>
      <c r="U16" s="78"/>
      <c r="V16" s="78"/>
      <c r="W16" s="78"/>
      <c r="X16" s="78"/>
      <c r="Y16" s="78"/>
      <c r="Z16" s="78"/>
      <c r="AA16" s="78"/>
      <c r="AB16" s="78"/>
      <c r="AC16" s="78"/>
      <c r="AD16" s="78"/>
      <c r="AE16" s="78"/>
    </row>
    <row r="17" spans="1:31" s="12" customFormat="1" ht="36" customHeight="1">
      <c r="A17" s="234" t="s">
        <v>309</v>
      </c>
      <c r="B17" s="367" t="s">
        <v>310</v>
      </c>
      <c r="C17" s="368"/>
      <c r="D17" s="79">
        <v>240</v>
      </c>
      <c r="E17" s="79">
        <v>175</v>
      </c>
      <c r="F17" s="79">
        <v>231</v>
      </c>
      <c r="G17" s="79">
        <v>214</v>
      </c>
      <c r="H17" s="79">
        <v>211</v>
      </c>
      <c r="I17" s="79">
        <v>166</v>
      </c>
      <c r="J17" s="79">
        <v>227</v>
      </c>
      <c r="K17" s="79">
        <v>304.26881530000003</v>
      </c>
      <c r="L17" s="81"/>
      <c r="M17" s="81"/>
      <c r="N17" s="81"/>
      <c r="O17" s="81"/>
      <c r="P17" s="81"/>
      <c r="Q17" s="81"/>
      <c r="R17" s="81"/>
      <c r="S17" s="81"/>
      <c r="T17" s="81"/>
      <c r="U17" s="81"/>
      <c r="V17" s="81"/>
      <c r="W17" s="81"/>
      <c r="X17" s="81"/>
      <c r="Y17" s="81"/>
      <c r="Z17" s="81"/>
      <c r="AA17" s="81"/>
      <c r="AB17" s="81"/>
      <c r="AC17" s="81"/>
      <c r="AD17" s="81"/>
      <c r="AE17" s="81"/>
    </row>
    <row r="18" spans="1:31" s="12" customFormat="1" ht="48" customHeight="1">
      <c r="A18" s="362" t="s">
        <v>311</v>
      </c>
      <c r="B18" s="367" t="s">
        <v>312</v>
      </c>
      <c r="C18" s="368"/>
      <c r="D18" s="79">
        <v>139</v>
      </c>
      <c r="E18" s="79">
        <v>168</v>
      </c>
      <c r="F18" s="79">
        <v>98</v>
      </c>
      <c r="G18" s="79">
        <v>148</v>
      </c>
      <c r="H18" s="79">
        <v>157</v>
      </c>
      <c r="I18" s="79">
        <v>162</v>
      </c>
      <c r="J18" s="79">
        <v>272</v>
      </c>
      <c r="K18" s="79">
        <v>386.76486779999999</v>
      </c>
      <c r="L18" s="81"/>
      <c r="M18" s="81"/>
      <c r="N18" s="81"/>
      <c r="O18" s="81"/>
      <c r="P18" s="81"/>
      <c r="Q18" s="81"/>
      <c r="R18" s="81"/>
      <c r="S18" s="81"/>
      <c r="T18" s="81"/>
      <c r="U18" s="81"/>
      <c r="V18" s="81"/>
      <c r="W18" s="81"/>
      <c r="X18" s="81"/>
      <c r="Y18" s="81"/>
      <c r="Z18" s="81"/>
      <c r="AA18" s="81"/>
      <c r="AB18" s="81"/>
      <c r="AC18" s="81"/>
      <c r="AD18" s="81"/>
      <c r="AE18" s="81"/>
    </row>
    <row r="19" spans="1:31" s="12" customFormat="1" ht="36" customHeight="1">
      <c r="A19" s="362"/>
      <c r="B19" s="367" t="s">
        <v>313</v>
      </c>
      <c r="C19" s="368"/>
      <c r="D19" s="79">
        <v>207</v>
      </c>
      <c r="E19" s="79">
        <v>891</v>
      </c>
      <c r="F19" s="79">
        <v>1432</v>
      </c>
      <c r="G19" s="79">
        <v>866</v>
      </c>
      <c r="H19" s="79">
        <v>1442</v>
      </c>
      <c r="I19" s="79">
        <v>1264</v>
      </c>
      <c r="J19" s="79">
        <v>1564</v>
      </c>
      <c r="K19" s="79">
        <v>1358.934266</v>
      </c>
      <c r="L19" s="81"/>
      <c r="M19" s="81"/>
      <c r="N19" s="81"/>
      <c r="O19" s="81"/>
      <c r="P19" s="81"/>
      <c r="Q19" s="81"/>
      <c r="R19" s="81"/>
      <c r="S19" s="81"/>
      <c r="T19" s="81"/>
      <c r="U19" s="81"/>
      <c r="V19" s="81"/>
      <c r="W19" s="81"/>
      <c r="X19" s="81"/>
      <c r="Y19" s="81"/>
      <c r="Z19" s="81"/>
      <c r="AA19" s="81"/>
      <c r="AB19" s="81"/>
      <c r="AC19" s="81"/>
      <c r="AD19" s="81"/>
      <c r="AE19" s="81"/>
    </row>
    <row r="20" spans="1:31" s="12" customFormat="1" ht="48" customHeight="1">
      <c r="A20" s="362"/>
      <c r="B20" s="367" t="s">
        <v>314</v>
      </c>
      <c r="C20" s="368"/>
      <c r="D20" s="79">
        <v>60</v>
      </c>
      <c r="E20" s="79">
        <v>716</v>
      </c>
      <c r="F20" s="79">
        <v>646</v>
      </c>
      <c r="G20" s="79">
        <v>443</v>
      </c>
      <c r="H20" s="79">
        <v>562</v>
      </c>
      <c r="I20" s="79">
        <v>423</v>
      </c>
      <c r="J20" s="79">
        <v>200</v>
      </c>
      <c r="K20" s="79">
        <v>1298.810154</v>
      </c>
      <c r="L20" s="81"/>
      <c r="M20" s="81"/>
      <c r="N20" s="81"/>
      <c r="O20" s="81"/>
      <c r="P20" s="81"/>
      <c r="Q20" s="81"/>
      <c r="R20" s="81"/>
      <c r="S20" s="81"/>
      <c r="T20" s="81"/>
      <c r="U20" s="81"/>
      <c r="V20" s="81"/>
      <c r="W20" s="81"/>
      <c r="X20" s="81"/>
      <c r="Y20" s="81"/>
      <c r="Z20" s="81"/>
      <c r="AA20" s="81"/>
      <c r="AB20" s="81"/>
      <c r="AC20" s="81"/>
      <c r="AD20" s="81"/>
      <c r="AE20" s="81"/>
    </row>
    <row r="21" spans="1:31" s="12" customFormat="1" ht="15" customHeight="1">
      <c r="A21" s="367" t="s">
        <v>118</v>
      </c>
      <c r="B21" s="374"/>
      <c r="C21" s="368"/>
      <c r="D21" s="79">
        <v>646</v>
      </c>
      <c r="E21" s="79">
        <v>1950</v>
      </c>
      <c r="F21" s="79">
        <v>2407</v>
      </c>
      <c r="G21" s="79">
        <v>1671</v>
      </c>
      <c r="H21" s="79">
        <v>2372</v>
      </c>
      <c r="I21" s="79">
        <v>2015</v>
      </c>
      <c r="J21" s="79">
        <v>2263</v>
      </c>
      <c r="K21" s="79">
        <v>3348.7781030000001</v>
      </c>
      <c r="L21" s="81"/>
      <c r="M21" s="81"/>
      <c r="N21" s="81"/>
      <c r="O21" s="81"/>
      <c r="P21" s="81"/>
      <c r="Q21" s="81"/>
      <c r="R21" s="81"/>
      <c r="S21" s="81"/>
      <c r="T21" s="81"/>
      <c r="U21" s="81"/>
      <c r="V21" s="81"/>
      <c r="W21" s="81"/>
      <c r="X21" s="81"/>
      <c r="Y21" s="81"/>
      <c r="Z21" s="81"/>
      <c r="AA21" s="81"/>
      <c r="AB21" s="81"/>
      <c r="AC21" s="81"/>
      <c r="AD21" s="81"/>
      <c r="AE21" s="81"/>
    </row>
    <row r="22" spans="1:31" s="12" customFormat="1" ht="51" customHeight="1">
      <c r="A22" s="376" t="s">
        <v>317</v>
      </c>
      <c r="B22" s="376"/>
      <c r="C22" s="376"/>
      <c r="D22" s="376"/>
      <c r="E22" s="376"/>
      <c r="F22" s="376"/>
      <c r="G22" s="376"/>
      <c r="H22" s="376"/>
      <c r="I22" s="376"/>
      <c r="J22" s="376"/>
      <c r="K22" s="376"/>
      <c r="L22" s="376"/>
      <c r="M22" s="376"/>
      <c r="N22" s="376"/>
      <c r="O22" s="376"/>
      <c r="P22" s="376"/>
      <c r="Q22" s="376"/>
      <c r="R22" s="376"/>
    </row>
    <row r="23" spans="1:31" s="12" customFormat="1">
      <c r="A23" s="162"/>
      <c r="B23" s="162"/>
      <c r="C23" s="162"/>
      <c r="D23" s="162"/>
      <c r="E23" s="162"/>
      <c r="F23" s="162"/>
      <c r="G23" s="162"/>
      <c r="H23" s="162"/>
      <c r="I23" s="162"/>
      <c r="J23" s="162"/>
      <c r="K23" s="162"/>
      <c r="L23" s="162"/>
      <c r="M23" s="162"/>
      <c r="N23" s="162"/>
      <c r="O23" s="162"/>
      <c r="P23" s="162"/>
      <c r="Q23" s="162"/>
    </row>
    <row r="24" spans="1:31" ht="32">
      <c r="U24" s="256" t="s">
        <v>131</v>
      </c>
    </row>
  </sheetData>
  <mergeCells count="19">
    <mergeCell ref="A22:R22"/>
    <mergeCell ref="A4:Q4"/>
    <mergeCell ref="A12:C12"/>
    <mergeCell ref="B11:C11"/>
    <mergeCell ref="B10:C10"/>
    <mergeCell ref="B9:C9"/>
    <mergeCell ref="B8:C8"/>
    <mergeCell ref="A7:C7"/>
    <mergeCell ref="A6:C6"/>
    <mergeCell ref="B18:C18"/>
    <mergeCell ref="B19:C19"/>
    <mergeCell ref="B20:C20"/>
    <mergeCell ref="A9:A11"/>
    <mergeCell ref="A21:C21"/>
    <mergeCell ref="A13:Q13"/>
    <mergeCell ref="A15:C15"/>
    <mergeCell ref="A16:C16"/>
    <mergeCell ref="B17:C17"/>
    <mergeCell ref="A18:A20"/>
  </mergeCells>
  <phoneticPr fontId="2"/>
  <hyperlinks>
    <hyperlink ref="U24" location="説明・目次!A1" display="説明・目次!A1" xr:uid="{7217053D-6EDC-CD4A-933C-1DB82D62BB7E}"/>
  </hyperlinks>
  <pageMargins left="0.70866141732283472" right="0.70866141732283472" top="0.74803149606299213" bottom="0.74803149606299213" header="0.31496062992125984" footer="0.31496062992125984"/>
  <pageSetup paperSize="9" scale="39" fitToHeight="0" orientation="portrait" horizontalDpi="4294967293" r:id="rId1"/>
  <customProperties>
    <customPr name="_pios_id" r:id="rId2"/>
  </customPropertie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B2D15-68C8-48F9-A0B6-65CA1F6C6E2B}">
  <sheetPr>
    <tabColor theme="4" tint="-0.499984740745262"/>
    <pageSetUpPr fitToPage="1"/>
  </sheetPr>
  <dimension ref="A1:W8"/>
  <sheetViews>
    <sheetView view="pageBreakPreview" zoomScaleNormal="100" zoomScaleSheetLayoutView="100" workbookViewId="0">
      <selection activeCell="O8" sqref="O8"/>
    </sheetView>
  </sheetViews>
  <sheetFormatPr baseColWidth="10" defaultColWidth="9" defaultRowHeight="15"/>
  <cols>
    <col min="1" max="1" width="27.1640625" style="18" customWidth="1"/>
    <col min="2" max="9" width="9.83203125" style="18" customWidth="1"/>
    <col min="10" max="10" width="11" style="18" customWidth="1"/>
    <col min="11" max="15" width="9.83203125" style="18" customWidth="1"/>
    <col min="16" max="19" width="10.33203125" style="18" customWidth="1"/>
    <col min="20" max="16384" width="9" style="18"/>
  </cols>
  <sheetData>
    <row r="1" spans="1:23" ht="22">
      <c r="A1" s="147" t="s">
        <v>129</v>
      </c>
      <c r="B1" s="10"/>
      <c r="C1" s="10"/>
      <c r="D1" s="10"/>
      <c r="E1" s="10"/>
      <c r="F1" s="10"/>
      <c r="G1" s="10"/>
      <c r="H1" s="10"/>
      <c r="I1" s="10"/>
      <c r="J1" s="10"/>
      <c r="K1" s="10"/>
      <c r="L1" s="10"/>
    </row>
    <row r="2" spans="1:23">
      <c r="D2" s="139"/>
      <c r="E2" s="139"/>
    </row>
    <row r="3" spans="1:23">
      <c r="A3" s="2" t="s">
        <v>319</v>
      </c>
    </row>
    <row r="4" spans="1:23" ht="17">
      <c r="A4" s="111"/>
      <c r="B4" s="249">
        <v>2010</v>
      </c>
      <c r="C4" s="249">
        <v>2011</v>
      </c>
      <c r="D4" s="249" t="s">
        <v>78</v>
      </c>
      <c r="E4" s="249" t="s">
        <v>79</v>
      </c>
      <c r="F4" s="249">
        <v>2013</v>
      </c>
      <c r="G4" s="249">
        <v>2014</v>
      </c>
      <c r="H4" s="249">
        <v>2015</v>
      </c>
      <c r="I4" s="249">
        <v>2016</v>
      </c>
      <c r="J4" s="249">
        <v>2017</v>
      </c>
      <c r="K4" s="249">
        <v>2018</v>
      </c>
      <c r="L4" s="249">
        <v>2019</v>
      </c>
      <c r="M4" s="249">
        <v>2020</v>
      </c>
      <c r="N4" s="249">
        <v>2021</v>
      </c>
      <c r="O4" s="249">
        <v>2022</v>
      </c>
      <c r="S4" s="128"/>
      <c r="T4" s="12"/>
      <c r="U4" s="12"/>
      <c r="V4" s="12"/>
      <c r="W4" s="12"/>
    </row>
    <row r="5" spans="1:23" ht="32">
      <c r="A5" s="166" t="s">
        <v>608</v>
      </c>
      <c r="B5" s="111">
        <v>1.1000000000000001</v>
      </c>
      <c r="C5" s="111">
        <v>7.9</v>
      </c>
      <c r="D5" s="87">
        <v>18.3</v>
      </c>
      <c r="E5" s="87">
        <v>18.3</v>
      </c>
      <c r="F5" s="111">
        <v>20.399999999999999</v>
      </c>
      <c r="G5" s="111">
        <v>23.1</v>
      </c>
      <c r="H5" s="111">
        <v>24.2</v>
      </c>
      <c r="I5" s="111">
        <v>34.6</v>
      </c>
      <c r="J5" s="111">
        <v>54.4</v>
      </c>
      <c r="K5" s="111">
        <v>77.7</v>
      </c>
      <c r="L5" s="111">
        <v>92.3</v>
      </c>
      <c r="M5" s="111">
        <v>107.1</v>
      </c>
      <c r="N5" s="111">
        <v>133.5</v>
      </c>
      <c r="O5" s="111">
        <v>156.4</v>
      </c>
    </row>
    <row r="6" spans="1:23" ht="94.5" customHeight="1">
      <c r="A6" s="377" t="s">
        <v>320</v>
      </c>
      <c r="B6" s="377"/>
      <c r="C6" s="377"/>
      <c r="D6" s="377"/>
      <c r="E6" s="377"/>
      <c r="F6" s="377"/>
      <c r="G6" s="377"/>
      <c r="H6" s="377"/>
      <c r="I6" s="377"/>
      <c r="J6" s="377"/>
      <c r="K6" s="377"/>
      <c r="L6" s="377"/>
      <c r="M6" s="377"/>
      <c r="N6" s="377"/>
      <c r="O6" s="377"/>
      <c r="P6" s="12"/>
      <c r="Q6" s="12"/>
      <c r="R6" s="12"/>
      <c r="S6" s="12"/>
      <c r="T6" s="12"/>
      <c r="U6" s="12"/>
      <c r="V6" s="12"/>
      <c r="W6" s="12"/>
    </row>
    <row r="7" spans="1:23">
      <c r="A7" s="113"/>
      <c r="B7" s="113"/>
      <c r="C7" s="113"/>
      <c r="D7" s="113"/>
      <c r="E7" s="113"/>
      <c r="F7" s="113"/>
      <c r="G7" s="113"/>
      <c r="H7" s="113"/>
      <c r="I7" s="113"/>
      <c r="J7" s="113"/>
      <c r="K7" s="113"/>
      <c r="L7" s="113"/>
      <c r="M7" s="113"/>
      <c r="N7" s="113"/>
      <c r="O7" s="113"/>
      <c r="P7" s="12"/>
      <c r="Q7" s="12"/>
      <c r="R7" s="12"/>
      <c r="S7" s="12"/>
      <c r="T7" s="12"/>
      <c r="U7" s="12"/>
      <c r="V7" s="12"/>
      <c r="W7" s="12"/>
    </row>
    <row r="8" spans="1:23" ht="32">
      <c r="O8" s="256" t="s">
        <v>131</v>
      </c>
    </row>
  </sheetData>
  <mergeCells count="1">
    <mergeCell ref="A6:O6"/>
  </mergeCells>
  <phoneticPr fontId="2"/>
  <hyperlinks>
    <hyperlink ref="O8" location="説明・目次!A1" display="説明・目次!A1" xr:uid="{43F887F5-BAE3-D143-B283-B5131CBDB099}"/>
  </hyperlinks>
  <pageMargins left="0.70866141732283472" right="0.70866141732283472" top="0.74803149606299213" bottom="0.74803149606299213" header="0.31496062992125984" footer="0.31496062992125984"/>
  <pageSetup paperSize="9" scale="49" fitToHeight="0" orientation="portrait" verticalDpi="300" r:id="rId1"/>
  <colBreaks count="1" manualBreakCount="1">
    <brk id="19" max="1048575"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0241F-F346-47D9-858E-0A160E43C5A3}">
  <sheetPr>
    <tabColor theme="4" tint="-0.499984740745262"/>
  </sheetPr>
  <dimension ref="A1:P12"/>
  <sheetViews>
    <sheetView view="pageBreakPreview" zoomScaleNormal="100" zoomScaleSheetLayoutView="100" workbookViewId="0">
      <selection activeCell="H12" sqref="H12"/>
    </sheetView>
  </sheetViews>
  <sheetFormatPr baseColWidth="10" defaultColWidth="9" defaultRowHeight="15"/>
  <cols>
    <col min="1" max="1" width="18.83203125" style="18" customWidth="1"/>
    <col min="2" max="2" width="14.83203125" style="18" customWidth="1"/>
    <col min="3" max="3" width="17.83203125" style="18" customWidth="1"/>
    <col min="4" max="13" width="9.83203125" style="18" customWidth="1"/>
    <col min="14" max="14" width="11" style="18" customWidth="1"/>
    <col min="15" max="17" width="9.83203125" style="18" customWidth="1"/>
    <col min="18" max="21" width="10.33203125" style="18" customWidth="1"/>
    <col min="22" max="16384" width="9" style="18"/>
  </cols>
  <sheetData>
    <row r="1" spans="1:16" ht="22">
      <c r="A1" s="147" t="s">
        <v>129</v>
      </c>
      <c r="B1" s="147"/>
      <c r="C1" s="147"/>
      <c r="D1" s="10"/>
      <c r="E1" s="10"/>
      <c r="F1" s="10"/>
      <c r="G1" s="10"/>
      <c r="H1" s="10"/>
      <c r="I1" s="10"/>
      <c r="J1" s="10"/>
      <c r="K1" s="10"/>
      <c r="L1" s="10"/>
      <c r="M1" s="10"/>
      <c r="N1" s="10"/>
      <c r="O1" s="10"/>
      <c r="P1" s="10"/>
    </row>
    <row r="2" spans="1:16">
      <c r="F2" s="139"/>
      <c r="G2" s="139"/>
      <c r="H2" s="139"/>
      <c r="I2" s="139"/>
    </row>
    <row r="3" spans="1:16" ht="16">
      <c r="A3" s="2" t="s">
        <v>321</v>
      </c>
      <c r="B3" s="2"/>
      <c r="C3" s="2"/>
    </row>
    <row r="4" spans="1:16" ht="33">
      <c r="A4" s="238" t="s">
        <v>323</v>
      </c>
      <c r="B4" s="239" t="s">
        <v>324</v>
      </c>
      <c r="C4" s="239" t="s">
        <v>325</v>
      </c>
      <c r="D4" s="241">
        <v>2018</v>
      </c>
      <c r="E4" s="239">
        <v>2019</v>
      </c>
      <c r="F4" s="239">
        <v>2020</v>
      </c>
      <c r="G4" s="239">
        <v>2021</v>
      </c>
      <c r="H4" s="239">
        <v>2022</v>
      </c>
      <c r="J4" s="12"/>
      <c r="K4" s="12"/>
      <c r="L4" s="12"/>
      <c r="M4" s="12"/>
      <c r="N4" s="12"/>
    </row>
    <row r="5" spans="1:16" ht="16">
      <c r="A5" s="111" t="s">
        <v>10</v>
      </c>
      <c r="B5" s="166" t="s">
        <v>326</v>
      </c>
      <c r="C5" s="111" t="s">
        <v>327</v>
      </c>
      <c r="D5" s="22">
        <v>24</v>
      </c>
      <c r="E5" s="22">
        <v>25</v>
      </c>
      <c r="F5" s="22">
        <v>17</v>
      </c>
      <c r="G5" s="22">
        <v>19</v>
      </c>
      <c r="H5" s="22">
        <v>24</v>
      </c>
      <c r="I5" s="113"/>
      <c r="J5" s="138"/>
      <c r="K5" s="138"/>
      <c r="L5" s="138"/>
      <c r="M5" s="138"/>
      <c r="N5" s="138"/>
    </row>
    <row r="6" spans="1:16" ht="16">
      <c r="A6" s="111" t="s">
        <v>1</v>
      </c>
      <c r="B6" s="166" t="s">
        <v>326</v>
      </c>
      <c r="C6" s="111" t="s">
        <v>328</v>
      </c>
      <c r="D6" s="22">
        <v>40</v>
      </c>
      <c r="E6" s="22">
        <v>40</v>
      </c>
      <c r="F6" s="22">
        <v>37</v>
      </c>
      <c r="G6" s="22">
        <v>40</v>
      </c>
      <c r="H6" s="22">
        <v>38</v>
      </c>
      <c r="I6" s="113"/>
      <c r="J6" s="138"/>
      <c r="K6" s="138"/>
      <c r="L6" s="138"/>
      <c r="M6" s="138"/>
      <c r="N6" s="138"/>
    </row>
    <row r="7" spans="1:16" ht="16">
      <c r="A7" s="111" t="s">
        <v>2</v>
      </c>
      <c r="B7" s="166" t="s">
        <v>326</v>
      </c>
      <c r="C7" s="111" t="s">
        <v>329</v>
      </c>
      <c r="D7" s="22">
        <v>14</v>
      </c>
      <c r="E7" s="22">
        <v>15</v>
      </c>
      <c r="F7" s="22">
        <v>27</v>
      </c>
      <c r="G7" s="22">
        <v>30</v>
      </c>
      <c r="H7" s="22">
        <v>29</v>
      </c>
      <c r="I7" s="113"/>
      <c r="J7" s="138"/>
      <c r="K7" s="138"/>
      <c r="L7" s="138"/>
      <c r="M7" s="138"/>
      <c r="N7" s="138"/>
    </row>
    <row r="8" spans="1:16">
      <c r="A8" s="111" t="s">
        <v>11</v>
      </c>
      <c r="B8" s="111" t="s">
        <v>330</v>
      </c>
      <c r="C8" s="111" t="s">
        <v>12</v>
      </c>
      <c r="D8" s="22">
        <v>12</v>
      </c>
      <c r="E8" s="22">
        <v>10</v>
      </c>
      <c r="F8" s="22">
        <v>19</v>
      </c>
      <c r="G8" s="22">
        <v>11</v>
      </c>
      <c r="H8" s="22">
        <v>9</v>
      </c>
      <c r="I8" s="113"/>
      <c r="J8" s="138"/>
      <c r="K8" s="138"/>
      <c r="L8" s="138"/>
      <c r="M8" s="138"/>
      <c r="N8" s="138"/>
    </row>
    <row r="9" spans="1:16">
      <c r="A9" s="111" t="s">
        <v>12</v>
      </c>
      <c r="B9" s="111" t="s">
        <v>12</v>
      </c>
      <c r="C9" s="111" t="s">
        <v>12</v>
      </c>
      <c r="D9" s="22">
        <v>10</v>
      </c>
      <c r="E9" s="22">
        <v>10</v>
      </c>
      <c r="F9" s="22">
        <v>0</v>
      </c>
      <c r="G9" s="22">
        <v>0</v>
      </c>
      <c r="H9" s="22">
        <v>0</v>
      </c>
      <c r="I9" s="113"/>
      <c r="J9" s="138"/>
      <c r="K9" s="138"/>
      <c r="L9" s="138"/>
      <c r="M9" s="138"/>
      <c r="N9" s="138"/>
    </row>
    <row r="10" spans="1:16" ht="78" customHeight="1">
      <c r="A10" s="378" t="s">
        <v>322</v>
      </c>
      <c r="B10" s="378"/>
      <c r="C10" s="378"/>
      <c r="D10" s="378"/>
      <c r="E10" s="378"/>
      <c r="F10" s="378"/>
      <c r="G10" s="378"/>
      <c r="H10" s="378"/>
    </row>
    <row r="11" spans="1:16">
      <c r="A11" s="162"/>
      <c r="B11" s="162"/>
      <c r="C11" s="162"/>
      <c r="D11" s="162"/>
      <c r="E11" s="162"/>
      <c r="F11" s="162"/>
      <c r="G11" s="162"/>
      <c r="H11" s="162"/>
    </row>
    <row r="12" spans="1:16" ht="32">
      <c r="H12" s="256" t="s">
        <v>131</v>
      </c>
    </row>
  </sheetData>
  <mergeCells count="1">
    <mergeCell ref="A10:H10"/>
  </mergeCells>
  <phoneticPr fontId="2"/>
  <hyperlinks>
    <hyperlink ref="H12" location="説明・目次!A1" display="説明・目次!A1" xr:uid="{51752CF7-BAA3-0842-A561-ABB8C8AC0B86}"/>
  </hyperlinks>
  <pageMargins left="0.70866141732283472" right="0.70866141732283472" top="0.74803149606299213" bottom="0.74803149606299213" header="0.31496062992125984" footer="0.31496062992125984"/>
  <pageSetup paperSize="9" scale="81" orientation="portrait" verticalDpi="300" r:id="rId1"/>
  <colBreaks count="1" manualBreakCount="1">
    <brk id="21" max="104857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4C7C5-2DF8-440D-81B1-7612D52A4531}">
  <sheetPr>
    <tabColor theme="4" tint="-0.499984740745262"/>
    <pageSetUpPr fitToPage="1"/>
  </sheetPr>
  <dimension ref="A1:W9"/>
  <sheetViews>
    <sheetView view="pageBreakPreview" zoomScaleNormal="100" zoomScaleSheetLayoutView="100" workbookViewId="0">
      <selection activeCell="P9" sqref="P9"/>
    </sheetView>
  </sheetViews>
  <sheetFormatPr baseColWidth="10" defaultColWidth="9" defaultRowHeight="15"/>
  <cols>
    <col min="1" max="1" width="17.5" style="18" customWidth="1"/>
    <col min="2" max="9" width="9.83203125" style="18" customWidth="1"/>
    <col min="10" max="10" width="11" style="18" customWidth="1"/>
    <col min="11" max="13" width="9.83203125" style="18" customWidth="1"/>
    <col min="14" max="19" width="10.33203125" style="18" customWidth="1"/>
    <col min="20" max="16384" width="9" style="18"/>
  </cols>
  <sheetData>
    <row r="1" spans="1:23" ht="22">
      <c r="A1" s="147" t="s">
        <v>129</v>
      </c>
      <c r="B1" s="10"/>
      <c r="C1" s="10"/>
      <c r="D1" s="10"/>
      <c r="E1" s="10"/>
      <c r="F1" s="10"/>
      <c r="G1" s="10"/>
      <c r="H1" s="10"/>
      <c r="I1" s="10"/>
      <c r="J1" s="10"/>
      <c r="K1" s="10"/>
      <c r="L1" s="10"/>
    </row>
    <row r="2" spans="1:23">
      <c r="D2" s="139"/>
      <c r="E2" s="139"/>
    </row>
    <row r="3" spans="1:23">
      <c r="A3" s="2" t="s">
        <v>331</v>
      </c>
    </row>
    <row r="4" spans="1:23" ht="17">
      <c r="A4" s="111"/>
      <c r="B4" s="109">
        <v>2009</v>
      </c>
      <c r="C4" s="249">
        <v>2010</v>
      </c>
      <c r="D4" s="249">
        <v>2011</v>
      </c>
      <c r="E4" s="249" t="s">
        <v>78</v>
      </c>
      <c r="F4" s="249" t="s">
        <v>79</v>
      </c>
      <c r="G4" s="249">
        <v>2013</v>
      </c>
      <c r="H4" s="249">
        <v>2014</v>
      </c>
      <c r="I4" s="249">
        <v>2015</v>
      </c>
      <c r="J4" s="249">
        <v>2016</v>
      </c>
      <c r="K4" s="249">
        <v>2017</v>
      </c>
      <c r="L4" s="249">
        <v>2018</v>
      </c>
      <c r="M4" s="249">
        <v>2019</v>
      </c>
      <c r="N4" s="249">
        <v>2020</v>
      </c>
      <c r="O4" s="249">
        <v>2021</v>
      </c>
      <c r="P4" s="249">
        <v>2022</v>
      </c>
      <c r="U4" s="12"/>
      <c r="V4" s="12"/>
      <c r="W4" s="12"/>
    </row>
    <row r="5" spans="1:23">
      <c r="A5" s="111" t="s">
        <v>333</v>
      </c>
      <c r="B5" s="111">
        <v>180</v>
      </c>
      <c r="C5" s="111">
        <v>169</v>
      </c>
      <c r="D5" s="111">
        <v>183</v>
      </c>
      <c r="E5" s="86"/>
      <c r="F5" s="86"/>
      <c r="G5" s="111">
        <v>184</v>
      </c>
      <c r="H5" s="111">
        <v>183</v>
      </c>
      <c r="I5" s="111">
        <v>214</v>
      </c>
      <c r="J5" s="111">
        <v>246</v>
      </c>
      <c r="K5" s="111">
        <v>245</v>
      </c>
      <c r="L5" s="111">
        <v>243</v>
      </c>
      <c r="M5" s="111">
        <v>239</v>
      </c>
      <c r="N5" s="23" t="s">
        <v>332</v>
      </c>
      <c r="O5" s="23">
        <v>246</v>
      </c>
      <c r="P5" s="23">
        <v>273</v>
      </c>
    </row>
    <row r="6" spans="1:23" ht="16">
      <c r="A6" s="166" t="s">
        <v>334</v>
      </c>
      <c r="B6" s="111">
        <v>139</v>
      </c>
      <c r="C6" s="111">
        <v>219</v>
      </c>
      <c r="D6" s="111">
        <v>187</v>
      </c>
      <c r="E6" s="87">
        <v>205</v>
      </c>
      <c r="F6" s="87">
        <v>205</v>
      </c>
      <c r="G6" s="111">
        <v>151</v>
      </c>
      <c r="H6" s="111">
        <v>233</v>
      </c>
      <c r="I6" s="111">
        <v>285</v>
      </c>
      <c r="J6" s="111">
        <v>279</v>
      </c>
      <c r="K6" s="111">
        <v>258</v>
      </c>
      <c r="L6" s="111">
        <v>230</v>
      </c>
      <c r="M6" s="111">
        <v>267</v>
      </c>
      <c r="N6" s="23" t="s">
        <v>332</v>
      </c>
      <c r="O6" s="23">
        <v>108</v>
      </c>
      <c r="P6" s="23">
        <v>29</v>
      </c>
    </row>
    <row r="7" spans="1:23">
      <c r="A7" s="111" t="s">
        <v>118</v>
      </c>
      <c r="B7" s="111">
        <f t="shared" ref="B7:M7" si="0">SUM(B5:B6)</f>
        <v>319</v>
      </c>
      <c r="C7" s="111">
        <f t="shared" si="0"/>
        <v>388</v>
      </c>
      <c r="D7" s="111">
        <f t="shared" si="0"/>
        <v>370</v>
      </c>
      <c r="E7" s="87">
        <f t="shared" si="0"/>
        <v>205</v>
      </c>
      <c r="F7" s="87">
        <f t="shared" si="0"/>
        <v>205</v>
      </c>
      <c r="G7" s="111">
        <f t="shared" si="0"/>
        <v>335</v>
      </c>
      <c r="H7" s="111">
        <f t="shared" si="0"/>
        <v>416</v>
      </c>
      <c r="I7" s="111">
        <f t="shared" si="0"/>
        <v>499</v>
      </c>
      <c r="J7" s="111">
        <f t="shared" si="0"/>
        <v>525</v>
      </c>
      <c r="K7" s="111">
        <f t="shared" si="0"/>
        <v>503</v>
      </c>
      <c r="L7" s="111">
        <f t="shared" si="0"/>
        <v>473</v>
      </c>
      <c r="M7" s="111">
        <f t="shared" si="0"/>
        <v>506</v>
      </c>
      <c r="N7" s="23" t="s">
        <v>7</v>
      </c>
      <c r="O7" s="23">
        <v>354</v>
      </c>
      <c r="P7" s="23">
        <v>302</v>
      </c>
    </row>
    <row r="9" spans="1:23" ht="32">
      <c r="P9" s="256" t="s">
        <v>131</v>
      </c>
    </row>
  </sheetData>
  <phoneticPr fontId="2"/>
  <hyperlinks>
    <hyperlink ref="P9" location="説明・目次!A1" display="説明・目次!A1" xr:uid="{C1E95317-8496-5246-816C-036C0B822764}"/>
  </hyperlinks>
  <pageMargins left="0.70866141732283472" right="0.70866141732283472" top="0.74803149606299213" bottom="0.74803149606299213" header="0.31496062992125984" footer="0.31496062992125984"/>
  <pageSetup paperSize="9" scale="49" fitToHeight="0" orientation="portrait" verticalDpi="300" r:id="rId1"/>
  <colBreaks count="1" manualBreakCount="1">
    <brk id="19" max="1048575" man="1"/>
  </colBreaks>
  <ignoredErrors>
    <ignoredError sqref="B7:D7 G7:M7" formulaRange="1"/>
  </ignoredError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CA097-6FF3-0942-BE51-E69B147CBAF0}">
  <sheetPr>
    <tabColor theme="4" tint="-0.499984740745262"/>
  </sheetPr>
  <dimension ref="A1:W17"/>
  <sheetViews>
    <sheetView view="pageBreakPreview" zoomScaleNormal="100" zoomScaleSheetLayoutView="100" workbookViewId="0"/>
  </sheetViews>
  <sheetFormatPr baseColWidth="10" defaultColWidth="9" defaultRowHeight="15"/>
  <cols>
    <col min="1" max="1" width="39.33203125" style="18" customWidth="1"/>
    <col min="2" max="4" width="9" style="18" customWidth="1"/>
    <col min="5" max="11" width="9.83203125" style="18" customWidth="1"/>
    <col min="12" max="12" width="11" style="18" customWidth="1"/>
    <col min="13" max="15" width="9.83203125" style="18" customWidth="1"/>
    <col min="16" max="19" width="10.33203125" style="18" customWidth="1"/>
    <col min="20" max="16384" width="9" style="18"/>
  </cols>
  <sheetData>
    <row r="1" spans="1:23" ht="22">
      <c r="A1" s="147" t="s">
        <v>129</v>
      </c>
      <c r="B1" s="199"/>
      <c r="C1" s="10"/>
      <c r="D1" s="10"/>
      <c r="E1" s="10"/>
      <c r="F1" s="10"/>
      <c r="G1" s="10"/>
      <c r="H1" s="10"/>
      <c r="I1" s="10"/>
      <c r="J1" s="10"/>
      <c r="K1" s="10"/>
      <c r="L1" s="10"/>
      <c r="M1" s="10"/>
      <c r="N1" s="10"/>
    </row>
    <row r="2" spans="1:23">
      <c r="D2" s="139"/>
      <c r="E2" s="139"/>
      <c r="F2" s="139"/>
      <c r="G2" s="139"/>
    </row>
    <row r="3" spans="1:23">
      <c r="A3" s="13" t="s">
        <v>609</v>
      </c>
    </row>
    <row r="4" spans="1:23">
      <c r="A4" s="200"/>
      <c r="B4" s="249">
        <v>2017</v>
      </c>
      <c r="C4" s="249">
        <v>2018</v>
      </c>
      <c r="D4" s="249">
        <v>2019</v>
      </c>
      <c r="E4" s="249">
        <v>2020</v>
      </c>
      <c r="F4" s="249">
        <v>2021</v>
      </c>
      <c r="G4" s="249">
        <v>2022</v>
      </c>
      <c r="H4" s="12"/>
      <c r="I4" s="12"/>
      <c r="J4" s="12"/>
      <c r="K4" s="12"/>
      <c r="L4" s="12"/>
      <c r="M4" s="12"/>
      <c r="T4" s="12"/>
      <c r="U4" s="12"/>
      <c r="V4" s="12"/>
      <c r="W4" s="12"/>
    </row>
    <row r="5" spans="1:23" ht="32">
      <c r="A5" s="155" t="s">
        <v>336</v>
      </c>
      <c r="B5" s="111">
        <v>19.5</v>
      </c>
      <c r="C5" s="111">
        <v>18.7</v>
      </c>
      <c r="D5" s="111">
        <v>17.7</v>
      </c>
      <c r="E5" s="164">
        <v>14.4</v>
      </c>
      <c r="F5" s="164">
        <v>14.3</v>
      </c>
      <c r="G5" s="164">
        <v>13.4</v>
      </c>
      <c r="K5" s="129"/>
      <c r="L5" s="129"/>
    </row>
    <row r="6" spans="1:23" ht="16">
      <c r="A6" s="155" t="s">
        <v>337</v>
      </c>
      <c r="B6" s="111">
        <v>13.7</v>
      </c>
      <c r="C6" s="111">
        <v>15.1</v>
      </c>
      <c r="D6" s="111">
        <v>14.4</v>
      </c>
      <c r="E6" s="164">
        <v>13.3</v>
      </c>
      <c r="F6" s="164">
        <v>15.5</v>
      </c>
      <c r="G6" s="164">
        <v>16.600000000000001</v>
      </c>
      <c r="K6" s="129"/>
      <c r="L6" s="129"/>
    </row>
    <row r="7" spans="1:23" ht="16">
      <c r="A7" s="155" t="s">
        <v>338</v>
      </c>
      <c r="B7" s="111">
        <v>72.8</v>
      </c>
      <c r="C7" s="111">
        <v>78.8</v>
      </c>
      <c r="D7" s="111">
        <v>74.599999999999994</v>
      </c>
      <c r="E7" s="164">
        <v>69.599999999999994</v>
      </c>
      <c r="F7" s="164">
        <v>80.599999999999994</v>
      </c>
      <c r="G7" s="164">
        <v>85.8</v>
      </c>
      <c r="K7" s="129"/>
      <c r="L7" s="129"/>
    </row>
    <row r="8" spans="1:23" ht="32">
      <c r="A8" s="155" t="s">
        <v>339</v>
      </c>
      <c r="B8" s="107">
        <v>1.7</v>
      </c>
      <c r="C8" s="107">
        <v>3.3</v>
      </c>
      <c r="D8" s="111">
        <v>2.98</v>
      </c>
      <c r="E8" s="201">
        <v>2.41</v>
      </c>
      <c r="F8" s="229">
        <v>2.71</v>
      </c>
      <c r="G8" s="229">
        <v>3.15</v>
      </c>
      <c r="K8" s="129"/>
      <c r="L8" s="129"/>
    </row>
    <row r="9" spans="1:23" ht="32">
      <c r="A9" s="155" t="s">
        <v>340</v>
      </c>
      <c r="B9" s="87">
        <v>0</v>
      </c>
      <c r="C9" s="87">
        <v>0</v>
      </c>
      <c r="D9" s="87">
        <v>0</v>
      </c>
      <c r="E9" s="202">
        <v>0</v>
      </c>
      <c r="F9" s="202">
        <v>0</v>
      </c>
      <c r="G9" s="202">
        <v>0</v>
      </c>
      <c r="K9" s="129"/>
      <c r="L9" s="129"/>
    </row>
    <row r="10" spans="1:23" ht="32">
      <c r="A10" s="155" t="s">
        <v>341</v>
      </c>
      <c r="B10" s="87">
        <v>6</v>
      </c>
      <c r="C10" s="87">
        <v>8</v>
      </c>
      <c r="D10" s="87">
        <v>8</v>
      </c>
      <c r="E10" s="202">
        <v>3</v>
      </c>
      <c r="F10" s="202">
        <v>6</v>
      </c>
      <c r="G10" s="202">
        <v>7</v>
      </c>
      <c r="K10" s="129"/>
      <c r="L10" s="129"/>
    </row>
    <row r="11" spans="1:23" ht="32">
      <c r="A11" s="35" t="s">
        <v>727</v>
      </c>
      <c r="B11" s="111">
        <v>0.9</v>
      </c>
      <c r="C11" s="111">
        <v>1.9</v>
      </c>
      <c r="D11" s="92">
        <v>1</v>
      </c>
      <c r="E11" s="164">
        <v>1</v>
      </c>
      <c r="F11" s="164">
        <v>1.28</v>
      </c>
      <c r="G11" s="164">
        <v>3</v>
      </c>
      <c r="K11" s="129"/>
      <c r="L11" s="129"/>
    </row>
    <row r="12" spans="1:23" ht="32">
      <c r="A12" s="166" t="s">
        <v>342</v>
      </c>
      <c r="B12" s="111">
        <v>7</v>
      </c>
      <c r="C12" s="111">
        <v>9</v>
      </c>
      <c r="D12" s="111">
        <v>30</v>
      </c>
      <c r="E12" s="31">
        <v>9</v>
      </c>
      <c r="F12" s="31">
        <v>90</v>
      </c>
      <c r="G12" s="31">
        <v>1</v>
      </c>
      <c r="K12" s="129"/>
      <c r="L12" s="129"/>
    </row>
    <row r="13" spans="1:23" ht="32">
      <c r="A13" s="155" t="s">
        <v>343</v>
      </c>
      <c r="B13" s="23" t="s">
        <v>3</v>
      </c>
      <c r="C13" s="111">
        <v>308</v>
      </c>
      <c r="D13" s="111">
        <v>584</v>
      </c>
      <c r="E13" s="31">
        <v>7218</v>
      </c>
      <c r="F13" s="31">
        <v>7781</v>
      </c>
      <c r="G13" s="31">
        <v>7653</v>
      </c>
      <c r="K13" s="129"/>
      <c r="L13" s="129"/>
    </row>
    <row r="14" spans="1:23" ht="16">
      <c r="A14" s="203" t="s">
        <v>667</v>
      </c>
    </row>
    <row r="15" spans="1:23" ht="16">
      <c r="A15" s="70" t="s">
        <v>712</v>
      </c>
    </row>
    <row r="16" spans="1:23">
      <c r="A16" s="70"/>
    </row>
    <row r="17" spans="7:7" ht="32">
      <c r="G17" s="256" t="s">
        <v>131</v>
      </c>
    </row>
  </sheetData>
  <phoneticPr fontId="2"/>
  <hyperlinks>
    <hyperlink ref="G17" location="説明・目次!A1" display="説明・目次!A1" xr:uid="{AA718E4D-9571-594D-8A00-432C5FFC4E91}"/>
  </hyperlinks>
  <pageMargins left="0.70866141732283472" right="0.70866141732283472" top="0.74803149606299213" bottom="0.74803149606299213" header="0.31496062992125984" footer="0.31496062992125984"/>
  <pageSetup paperSize="9" scale="85" orientation="portrait" verticalDpi="300" r:id="rId1"/>
  <colBreaks count="1" manualBreakCount="1">
    <brk id="19" max="1048575"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503C1-CD3E-0A40-B1FD-60BFC1CD8DE8}">
  <sheetPr>
    <tabColor theme="4" tint="-0.499984740745262"/>
    <pageSetUpPr fitToPage="1"/>
  </sheetPr>
  <dimension ref="A1:Y25"/>
  <sheetViews>
    <sheetView view="pageBreakPreview" zoomScaleNormal="100" zoomScaleSheetLayoutView="100" workbookViewId="0"/>
  </sheetViews>
  <sheetFormatPr baseColWidth="10" defaultColWidth="9" defaultRowHeight="15"/>
  <cols>
    <col min="1" max="1" width="14.83203125" style="18" customWidth="1"/>
    <col min="2" max="2" width="20.83203125" style="18" customWidth="1"/>
    <col min="3" max="17" width="9.83203125" style="18" customWidth="1"/>
    <col min="18" max="21" width="10.33203125" style="18" customWidth="1"/>
    <col min="22" max="16384" width="9" style="18"/>
  </cols>
  <sheetData>
    <row r="1" spans="1:25" ht="22">
      <c r="A1" s="147" t="s">
        <v>129</v>
      </c>
      <c r="B1" s="10"/>
      <c r="C1" s="10"/>
      <c r="D1" s="10"/>
      <c r="E1" s="10"/>
      <c r="F1" s="10"/>
      <c r="G1" s="10"/>
      <c r="H1" s="10"/>
      <c r="I1" s="10"/>
      <c r="J1" s="10"/>
      <c r="K1" s="10"/>
      <c r="L1" s="10"/>
      <c r="M1" s="10"/>
      <c r="N1" s="10"/>
      <c r="O1" s="10"/>
      <c r="P1" s="10"/>
    </row>
    <row r="2" spans="1:25">
      <c r="D2" s="139"/>
      <c r="E2" s="139"/>
    </row>
    <row r="3" spans="1:25">
      <c r="A3" s="27" t="s">
        <v>344</v>
      </c>
      <c r="B3" s="13"/>
      <c r="C3" s="13"/>
      <c r="D3" s="13"/>
      <c r="E3" s="13"/>
      <c r="F3" s="13"/>
      <c r="G3" s="13"/>
      <c r="H3" s="13"/>
      <c r="I3" s="13"/>
      <c r="J3" s="13"/>
      <c r="K3" s="13"/>
      <c r="L3" s="13"/>
      <c r="M3" s="13"/>
      <c r="N3" s="13"/>
      <c r="O3" s="13"/>
      <c r="P3" s="13"/>
    </row>
    <row r="4" spans="1:25">
      <c r="A4" s="388"/>
      <c r="B4" s="388"/>
      <c r="C4" s="389">
        <v>2018</v>
      </c>
      <c r="D4" s="389"/>
      <c r="E4" s="389"/>
      <c r="F4" s="389">
        <v>2019</v>
      </c>
      <c r="G4" s="389"/>
      <c r="H4" s="389"/>
      <c r="I4" s="381">
        <v>2020</v>
      </c>
      <c r="J4" s="382"/>
      <c r="K4" s="383"/>
      <c r="L4" s="381">
        <v>2021</v>
      </c>
      <c r="M4" s="382"/>
      <c r="N4" s="383"/>
      <c r="O4" s="381">
        <v>2022</v>
      </c>
      <c r="P4" s="382"/>
      <c r="Q4" s="383"/>
      <c r="R4" s="135"/>
      <c r="S4" s="135"/>
      <c r="T4" s="135"/>
      <c r="U4" s="128"/>
      <c r="V4" s="12"/>
      <c r="W4" s="12"/>
      <c r="X4" s="12"/>
      <c r="Y4" s="12"/>
    </row>
    <row r="5" spans="1:25">
      <c r="A5" s="388"/>
      <c r="B5" s="388"/>
      <c r="C5" s="187" t="s">
        <v>335</v>
      </c>
      <c r="D5" s="188" t="s">
        <v>345</v>
      </c>
      <c r="E5" s="189" t="s">
        <v>346</v>
      </c>
      <c r="F5" s="187" t="s">
        <v>335</v>
      </c>
      <c r="G5" s="188" t="s">
        <v>345</v>
      </c>
      <c r="H5" s="189" t="s">
        <v>346</v>
      </c>
      <c r="I5" s="259" t="s">
        <v>335</v>
      </c>
      <c r="J5" s="260" t="s">
        <v>345</v>
      </c>
      <c r="K5" s="261" t="s">
        <v>346</v>
      </c>
      <c r="L5" s="259" t="s">
        <v>335</v>
      </c>
      <c r="M5" s="260" t="s">
        <v>345</v>
      </c>
      <c r="N5" s="261" t="s">
        <v>346</v>
      </c>
      <c r="O5" s="259" t="s">
        <v>335</v>
      </c>
      <c r="P5" s="260" t="s">
        <v>345</v>
      </c>
      <c r="Q5" s="261" t="s">
        <v>346</v>
      </c>
      <c r="R5" s="134"/>
      <c r="S5" s="134"/>
      <c r="T5" s="134"/>
    </row>
    <row r="6" spans="1:25">
      <c r="A6" s="386" t="s">
        <v>443</v>
      </c>
      <c r="B6" s="190" t="s">
        <v>357</v>
      </c>
      <c r="C6" s="191">
        <v>33664</v>
      </c>
      <c r="D6" s="192">
        <v>16916</v>
      </c>
      <c r="E6" s="193">
        <v>16748</v>
      </c>
      <c r="F6" s="191">
        <v>33603</v>
      </c>
      <c r="G6" s="192">
        <v>16946</v>
      </c>
      <c r="H6" s="193">
        <v>16657</v>
      </c>
      <c r="I6" s="191">
        <v>33449</v>
      </c>
      <c r="J6" s="192">
        <v>16814</v>
      </c>
      <c r="K6" s="193">
        <v>16635</v>
      </c>
      <c r="L6" s="191">
        <v>33507</v>
      </c>
      <c r="M6" s="192">
        <v>16589</v>
      </c>
      <c r="N6" s="193">
        <v>16918</v>
      </c>
      <c r="O6" s="191">
        <v>35411</v>
      </c>
      <c r="P6" s="192">
        <v>16677</v>
      </c>
      <c r="Q6" s="193">
        <v>18734</v>
      </c>
      <c r="R6" s="134"/>
      <c r="S6" s="134"/>
      <c r="T6" s="134"/>
    </row>
    <row r="7" spans="1:25">
      <c r="A7" s="387"/>
      <c r="B7" s="87" t="s">
        <v>358</v>
      </c>
      <c r="C7" s="191">
        <v>6582</v>
      </c>
      <c r="D7" s="192">
        <v>4783</v>
      </c>
      <c r="E7" s="193">
        <v>1799</v>
      </c>
      <c r="F7" s="191">
        <v>6770</v>
      </c>
      <c r="G7" s="192">
        <v>4779</v>
      </c>
      <c r="H7" s="193">
        <v>1991</v>
      </c>
      <c r="I7" s="191">
        <v>6501</v>
      </c>
      <c r="J7" s="192">
        <v>4629</v>
      </c>
      <c r="K7" s="193">
        <v>1872</v>
      </c>
      <c r="L7" s="191">
        <v>6539</v>
      </c>
      <c r="M7" s="192">
        <v>4567</v>
      </c>
      <c r="N7" s="193">
        <v>1972</v>
      </c>
      <c r="O7" s="191">
        <v>6974</v>
      </c>
      <c r="P7" s="192">
        <v>4845</v>
      </c>
      <c r="Q7" s="193">
        <v>2129</v>
      </c>
      <c r="R7" s="134"/>
      <c r="S7" s="134"/>
      <c r="T7" s="134"/>
    </row>
    <row r="8" spans="1:25">
      <c r="A8" s="380" t="s">
        <v>349</v>
      </c>
      <c r="B8" s="190" t="s">
        <v>357</v>
      </c>
      <c r="C8" s="191">
        <v>22323</v>
      </c>
      <c r="D8" s="192">
        <v>10859</v>
      </c>
      <c r="E8" s="193">
        <v>11464</v>
      </c>
      <c r="F8" s="191">
        <v>22101</v>
      </c>
      <c r="G8" s="192">
        <v>10809</v>
      </c>
      <c r="H8" s="193">
        <v>11292</v>
      </c>
      <c r="I8" s="191">
        <v>22038</v>
      </c>
      <c r="J8" s="192">
        <v>10715</v>
      </c>
      <c r="K8" s="193">
        <v>11323</v>
      </c>
      <c r="L8" s="191">
        <v>21816</v>
      </c>
      <c r="M8" s="192">
        <v>10485</v>
      </c>
      <c r="N8" s="193">
        <v>11331</v>
      </c>
      <c r="O8" s="191">
        <v>23584</v>
      </c>
      <c r="P8" s="192">
        <v>10404</v>
      </c>
      <c r="Q8" s="193">
        <v>13180</v>
      </c>
    </row>
    <row r="9" spans="1:25">
      <c r="A9" s="380"/>
      <c r="B9" s="87" t="s">
        <v>358</v>
      </c>
      <c r="C9" s="191">
        <v>4604</v>
      </c>
      <c r="D9" s="192">
        <v>3757</v>
      </c>
      <c r="E9" s="193">
        <v>847</v>
      </c>
      <c r="F9" s="191">
        <v>4751</v>
      </c>
      <c r="G9" s="192">
        <v>3745</v>
      </c>
      <c r="H9" s="193">
        <v>1006</v>
      </c>
      <c r="I9" s="191">
        <v>4499</v>
      </c>
      <c r="J9" s="192">
        <v>3634</v>
      </c>
      <c r="K9" s="193">
        <v>865</v>
      </c>
      <c r="L9" s="191">
        <v>4495</v>
      </c>
      <c r="M9" s="192">
        <v>3574</v>
      </c>
      <c r="N9" s="193">
        <v>921</v>
      </c>
      <c r="O9" s="191">
        <v>4555</v>
      </c>
      <c r="P9" s="192">
        <v>3534</v>
      </c>
      <c r="Q9" s="193">
        <v>1021</v>
      </c>
      <c r="R9" s="134"/>
      <c r="S9" s="134"/>
      <c r="T9" s="134"/>
    </row>
    <row r="10" spans="1:25">
      <c r="A10" s="384" t="s">
        <v>350</v>
      </c>
      <c r="B10" s="190" t="s">
        <v>357</v>
      </c>
      <c r="C10" s="191">
        <v>7655</v>
      </c>
      <c r="D10" s="192">
        <v>5831</v>
      </c>
      <c r="E10" s="193">
        <v>1824</v>
      </c>
      <c r="F10" s="191">
        <v>7905</v>
      </c>
      <c r="G10" s="192">
        <v>5979</v>
      </c>
      <c r="H10" s="193">
        <v>1926</v>
      </c>
      <c r="I10" s="191">
        <v>8135</v>
      </c>
      <c r="J10" s="192">
        <v>6077</v>
      </c>
      <c r="K10" s="193">
        <v>2058</v>
      </c>
      <c r="L10" s="191">
        <v>8508</v>
      </c>
      <c r="M10" s="192">
        <v>6147</v>
      </c>
      <c r="N10" s="193">
        <v>2361</v>
      </c>
      <c r="O10" s="191">
        <v>8403</v>
      </c>
      <c r="P10" s="192">
        <v>5974</v>
      </c>
      <c r="Q10" s="193">
        <v>2429</v>
      </c>
      <c r="R10" s="134"/>
      <c r="S10" s="134"/>
      <c r="T10" s="134"/>
    </row>
    <row r="11" spans="1:25">
      <c r="A11" s="385"/>
      <c r="B11" s="87" t="s">
        <v>358</v>
      </c>
      <c r="C11" s="191">
        <v>2565</v>
      </c>
      <c r="D11" s="192">
        <v>2133</v>
      </c>
      <c r="E11" s="193">
        <v>432</v>
      </c>
      <c r="F11" s="191">
        <v>2637</v>
      </c>
      <c r="G11" s="192">
        <v>2158</v>
      </c>
      <c r="H11" s="193">
        <v>479</v>
      </c>
      <c r="I11" s="191">
        <v>2712</v>
      </c>
      <c r="J11" s="192">
        <v>2166</v>
      </c>
      <c r="K11" s="193">
        <v>546</v>
      </c>
      <c r="L11" s="191">
        <v>2919</v>
      </c>
      <c r="M11" s="192">
        <v>2245</v>
      </c>
      <c r="N11" s="193">
        <v>674</v>
      </c>
      <c r="O11" s="191">
        <v>2957</v>
      </c>
      <c r="P11" s="192">
        <v>2238</v>
      </c>
      <c r="Q11" s="193">
        <v>719</v>
      </c>
      <c r="R11" s="134"/>
      <c r="S11" s="134"/>
      <c r="T11" s="134"/>
    </row>
    <row r="12" spans="1:25">
      <c r="A12" s="380" t="s">
        <v>352</v>
      </c>
      <c r="B12" s="190" t="s">
        <v>357</v>
      </c>
      <c r="C12" s="191">
        <v>7015</v>
      </c>
      <c r="D12" s="192">
        <v>3784</v>
      </c>
      <c r="E12" s="193">
        <v>3231</v>
      </c>
      <c r="F12" s="191">
        <v>7170</v>
      </c>
      <c r="G12" s="192">
        <v>3900</v>
      </c>
      <c r="H12" s="193">
        <v>3270</v>
      </c>
      <c r="I12" s="191">
        <v>7202</v>
      </c>
      <c r="J12" s="192">
        <v>3914</v>
      </c>
      <c r="K12" s="193">
        <v>3288</v>
      </c>
      <c r="L12" s="191">
        <v>7057</v>
      </c>
      <c r="M12" s="192">
        <v>3876</v>
      </c>
      <c r="N12" s="193">
        <v>3181</v>
      </c>
      <c r="O12" s="191">
        <v>6948</v>
      </c>
      <c r="P12" s="192">
        <v>3848</v>
      </c>
      <c r="Q12" s="193">
        <v>3100</v>
      </c>
    </row>
    <row r="13" spans="1:25">
      <c r="A13" s="380"/>
      <c r="B13" s="87" t="s">
        <v>358</v>
      </c>
      <c r="C13" s="191">
        <v>1082</v>
      </c>
      <c r="D13" s="192">
        <v>575</v>
      </c>
      <c r="E13" s="193">
        <v>507</v>
      </c>
      <c r="F13" s="191">
        <v>1131</v>
      </c>
      <c r="G13" s="192">
        <v>592</v>
      </c>
      <c r="H13" s="193">
        <v>539</v>
      </c>
      <c r="I13" s="191">
        <v>1096</v>
      </c>
      <c r="J13" s="192">
        <v>551</v>
      </c>
      <c r="K13" s="193">
        <v>545</v>
      </c>
      <c r="L13" s="191">
        <v>1111</v>
      </c>
      <c r="M13" s="192">
        <v>554</v>
      </c>
      <c r="N13" s="193">
        <v>557</v>
      </c>
      <c r="O13" s="191">
        <v>1154</v>
      </c>
      <c r="P13" s="192">
        <v>605</v>
      </c>
      <c r="Q13" s="193">
        <v>549</v>
      </c>
      <c r="R13" s="134"/>
      <c r="S13" s="134"/>
      <c r="T13" s="134"/>
    </row>
    <row r="14" spans="1:25">
      <c r="A14" s="380" t="s">
        <v>354</v>
      </c>
      <c r="B14" s="190" t="s">
        <v>357</v>
      </c>
      <c r="C14" s="191">
        <v>2916</v>
      </c>
      <c r="D14" s="192">
        <v>1571</v>
      </c>
      <c r="E14" s="193">
        <v>1345</v>
      </c>
      <c r="F14" s="191">
        <v>2934</v>
      </c>
      <c r="G14" s="192">
        <v>1547</v>
      </c>
      <c r="H14" s="193">
        <v>1387</v>
      </c>
      <c r="I14" s="191">
        <v>2830</v>
      </c>
      <c r="J14" s="192">
        <v>1514</v>
      </c>
      <c r="K14" s="193">
        <v>1316</v>
      </c>
      <c r="L14" s="191">
        <v>3222</v>
      </c>
      <c r="M14" s="192">
        <v>1533</v>
      </c>
      <c r="N14" s="193">
        <v>1689</v>
      </c>
      <c r="O14" s="191">
        <v>3376</v>
      </c>
      <c r="P14" s="192">
        <v>1691</v>
      </c>
      <c r="Q14" s="193">
        <v>1685</v>
      </c>
      <c r="R14" s="134"/>
      <c r="S14" s="134"/>
      <c r="T14" s="134"/>
    </row>
    <row r="15" spans="1:25">
      <c r="A15" s="380"/>
      <c r="B15" s="87" t="s">
        <v>358</v>
      </c>
      <c r="C15" s="191">
        <v>539</v>
      </c>
      <c r="D15" s="192">
        <v>274</v>
      </c>
      <c r="E15" s="193">
        <v>265</v>
      </c>
      <c r="F15" s="191">
        <v>540</v>
      </c>
      <c r="G15" s="192">
        <v>276</v>
      </c>
      <c r="H15" s="193">
        <v>264</v>
      </c>
      <c r="I15" s="191">
        <v>574</v>
      </c>
      <c r="J15" s="192">
        <v>296</v>
      </c>
      <c r="K15" s="193">
        <v>278</v>
      </c>
      <c r="L15" s="191">
        <v>564</v>
      </c>
      <c r="M15" s="192">
        <v>268</v>
      </c>
      <c r="N15" s="193">
        <v>296</v>
      </c>
      <c r="O15" s="191">
        <v>920</v>
      </c>
      <c r="P15" s="192">
        <v>545</v>
      </c>
      <c r="Q15" s="193">
        <v>375</v>
      </c>
      <c r="R15" s="134"/>
      <c r="S15" s="134"/>
      <c r="T15" s="134"/>
    </row>
    <row r="16" spans="1:25">
      <c r="A16" s="380" t="s">
        <v>356</v>
      </c>
      <c r="B16" s="190" t="s">
        <v>357</v>
      </c>
      <c r="C16" s="191">
        <v>1410</v>
      </c>
      <c r="D16" s="192">
        <v>702</v>
      </c>
      <c r="E16" s="193">
        <v>708</v>
      </c>
      <c r="F16" s="191">
        <v>1398</v>
      </c>
      <c r="G16" s="192">
        <v>690</v>
      </c>
      <c r="H16" s="193">
        <v>708</v>
      </c>
      <c r="I16" s="191">
        <v>1379</v>
      </c>
      <c r="J16" s="192">
        <v>671</v>
      </c>
      <c r="K16" s="193">
        <v>708</v>
      </c>
      <c r="L16" s="191">
        <v>1412</v>
      </c>
      <c r="M16" s="192">
        <v>695</v>
      </c>
      <c r="N16" s="193">
        <v>717</v>
      </c>
      <c r="O16" s="191">
        <v>1503</v>
      </c>
      <c r="P16" s="192">
        <v>734</v>
      </c>
      <c r="Q16" s="193">
        <v>769</v>
      </c>
    </row>
    <row r="17" spans="1:20">
      <c r="A17" s="380"/>
      <c r="B17" s="87" t="s">
        <v>358</v>
      </c>
      <c r="C17" s="191">
        <v>357</v>
      </c>
      <c r="D17" s="192">
        <v>177</v>
      </c>
      <c r="E17" s="193">
        <v>180</v>
      </c>
      <c r="F17" s="191">
        <v>348</v>
      </c>
      <c r="G17" s="192">
        <v>166</v>
      </c>
      <c r="H17" s="193">
        <v>182</v>
      </c>
      <c r="I17" s="191">
        <v>332</v>
      </c>
      <c r="J17" s="192">
        <v>148</v>
      </c>
      <c r="K17" s="193">
        <v>184</v>
      </c>
      <c r="L17" s="191">
        <v>369</v>
      </c>
      <c r="M17" s="192">
        <v>171</v>
      </c>
      <c r="N17" s="193">
        <v>198</v>
      </c>
      <c r="O17" s="191">
        <v>345</v>
      </c>
      <c r="P17" s="192">
        <v>161</v>
      </c>
      <c r="Q17" s="193">
        <v>184</v>
      </c>
      <c r="R17" s="134"/>
      <c r="S17" s="134"/>
      <c r="T17" s="134"/>
    </row>
    <row r="18" spans="1:20">
      <c r="A18" s="323" t="s">
        <v>668</v>
      </c>
      <c r="B18" s="206"/>
      <c r="C18" s="206"/>
      <c r="D18" s="206"/>
    </row>
    <row r="19" spans="1:20" ht="30" customHeight="1">
      <c r="A19" s="379" t="s">
        <v>728</v>
      </c>
      <c r="B19" s="379"/>
      <c r="C19" s="379"/>
      <c r="D19" s="379"/>
      <c r="E19" s="379"/>
      <c r="F19" s="379"/>
      <c r="G19" s="379"/>
      <c r="H19" s="379"/>
      <c r="I19" s="379"/>
      <c r="J19" s="379"/>
      <c r="K19" s="379"/>
      <c r="L19" s="379"/>
      <c r="M19" s="379"/>
      <c r="N19" s="379"/>
      <c r="O19" s="379"/>
      <c r="P19" s="379"/>
      <c r="Q19" s="379"/>
      <c r="R19" s="134"/>
      <c r="S19" s="134"/>
      <c r="T19" s="134"/>
    </row>
    <row r="20" spans="1:20">
      <c r="P20" s="134"/>
      <c r="Q20" s="134"/>
    </row>
    <row r="21" spans="1:20" ht="32">
      <c r="P21" s="134"/>
      <c r="Q21" s="256" t="s">
        <v>131</v>
      </c>
      <c r="R21" s="134"/>
      <c r="S21" s="134"/>
      <c r="T21" s="134"/>
    </row>
    <row r="22" spans="1:20">
      <c r="R22" s="134"/>
      <c r="S22" s="134"/>
      <c r="T22" s="134"/>
    </row>
    <row r="23" spans="1:20">
      <c r="P23" s="134"/>
      <c r="Q23" s="134"/>
      <c r="R23" s="134"/>
      <c r="S23" s="134"/>
      <c r="T23" s="134"/>
    </row>
    <row r="24" spans="1:20">
      <c r="P24" s="134"/>
      <c r="Q24" s="134"/>
    </row>
    <row r="25" spans="1:20">
      <c r="P25" s="134"/>
      <c r="Q25" s="134"/>
    </row>
  </sheetData>
  <mergeCells count="13">
    <mergeCell ref="A19:Q19"/>
    <mergeCell ref="A16:A17"/>
    <mergeCell ref="O4:Q4"/>
    <mergeCell ref="A8:A9"/>
    <mergeCell ref="A10:A11"/>
    <mergeCell ref="A12:A13"/>
    <mergeCell ref="A14:A15"/>
    <mergeCell ref="A6:A7"/>
    <mergeCell ref="A4:B5"/>
    <mergeCell ref="C4:E4"/>
    <mergeCell ref="F4:H4"/>
    <mergeCell ref="I4:K4"/>
    <mergeCell ref="L4:N4"/>
  </mergeCells>
  <phoneticPr fontId="2"/>
  <hyperlinks>
    <hyperlink ref="Q21" location="説明・目次!A1" display="説明・目次!A1" xr:uid="{C00C60E6-4B73-1443-AA0B-1EA4A5BB55DA}"/>
  </hyperlinks>
  <pageMargins left="0.70866141732283472" right="0.70866141732283472" top="0.74803149606299213" bottom="0.74803149606299213" header="0.31496062992125984" footer="0.31496062992125984"/>
  <pageSetup paperSize="9" scale="44" fitToHeight="0" orientation="portrait" verticalDpi="300" r:id="rId1"/>
  <colBreaks count="1" manualBreakCount="1">
    <brk id="21" max="1048575"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AA9E7-D865-F645-8A12-56C222819CC8}">
  <sheetPr>
    <tabColor theme="4" tint="-0.499984740745262"/>
    <pageSetUpPr fitToPage="1"/>
  </sheetPr>
  <dimension ref="A1:R35"/>
  <sheetViews>
    <sheetView view="pageBreakPreview" zoomScaleNormal="100" zoomScaleSheetLayoutView="100" workbookViewId="0"/>
  </sheetViews>
  <sheetFormatPr baseColWidth="10" defaultColWidth="9" defaultRowHeight="15"/>
  <cols>
    <col min="1" max="1" width="16.83203125" style="18" customWidth="1"/>
    <col min="2" max="2" width="21" style="18" customWidth="1"/>
    <col min="3" max="4" width="12.83203125" style="18" customWidth="1"/>
    <col min="5" max="9" width="9.83203125" style="18" customWidth="1"/>
    <col min="10" max="10" width="11" style="18" customWidth="1"/>
    <col min="11" max="13" width="9.83203125" style="18" customWidth="1"/>
    <col min="14" max="17" width="10.33203125" style="18" customWidth="1"/>
    <col min="18" max="16384" width="9" style="18"/>
  </cols>
  <sheetData>
    <row r="1" spans="1:9" ht="22">
      <c r="A1" s="147" t="s">
        <v>129</v>
      </c>
      <c r="B1" s="10"/>
      <c r="C1" s="10"/>
      <c r="D1" s="10"/>
      <c r="E1" s="10"/>
      <c r="F1" s="10"/>
      <c r="G1" s="10"/>
      <c r="H1" s="10"/>
      <c r="I1" s="10"/>
    </row>
    <row r="3" spans="1:9">
      <c r="A3" s="27" t="s">
        <v>710</v>
      </c>
    </row>
    <row r="4" spans="1:9">
      <c r="A4" s="391"/>
      <c r="B4" s="392"/>
      <c r="C4" s="195">
        <v>2021</v>
      </c>
      <c r="D4" s="195">
        <v>2022</v>
      </c>
    </row>
    <row r="5" spans="1:9" ht="14.5" customHeight="1">
      <c r="A5" s="390" t="s">
        <v>359</v>
      </c>
      <c r="B5" s="190" t="s">
        <v>357</v>
      </c>
      <c r="C5" s="196">
        <v>64.900000000000006</v>
      </c>
      <c r="D5" s="196">
        <v>69.3</v>
      </c>
    </row>
    <row r="6" spans="1:9">
      <c r="A6" s="390"/>
      <c r="B6" s="87" t="s">
        <v>358</v>
      </c>
      <c r="C6" s="196">
        <v>69.400000000000006</v>
      </c>
      <c r="D6" s="196">
        <v>66.3</v>
      </c>
    </row>
    <row r="7" spans="1:9">
      <c r="A7" s="390" t="s">
        <v>360</v>
      </c>
      <c r="B7" s="190" t="s">
        <v>357</v>
      </c>
      <c r="C7" s="196">
        <v>6.004715432596174</v>
      </c>
      <c r="D7" s="196">
        <v>5.6</v>
      </c>
    </row>
    <row r="8" spans="1:9">
      <c r="A8" s="390"/>
      <c r="B8" s="87" t="s">
        <v>358</v>
      </c>
      <c r="C8" s="196">
        <v>2.5</v>
      </c>
      <c r="D8" s="196">
        <v>2.2999999999999998</v>
      </c>
    </row>
    <row r="9" spans="1:9">
      <c r="A9" s="390" t="s">
        <v>361</v>
      </c>
      <c r="B9" s="190" t="s">
        <v>357</v>
      </c>
      <c r="C9" s="196">
        <v>4.4000000000000004</v>
      </c>
      <c r="D9" s="196">
        <v>4.2</v>
      </c>
    </row>
    <row r="10" spans="1:9">
      <c r="A10" s="390"/>
      <c r="B10" s="87" t="s">
        <v>358</v>
      </c>
      <c r="C10" s="196">
        <v>4.8</v>
      </c>
      <c r="D10" s="196">
        <v>3.1</v>
      </c>
    </row>
    <row r="11" spans="1:9" ht="14.5" customHeight="1">
      <c r="A11" s="390" t="s">
        <v>362</v>
      </c>
      <c r="B11" s="190" t="s">
        <v>357</v>
      </c>
      <c r="C11" s="197">
        <v>4.0999999999999996</v>
      </c>
      <c r="D11" s="197">
        <v>3.6</v>
      </c>
    </row>
    <row r="12" spans="1:9">
      <c r="A12" s="390"/>
      <c r="B12" s="87" t="s">
        <v>358</v>
      </c>
      <c r="C12" s="197">
        <v>5</v>
      </c>
      <c r="D12" s="197">
        <v>4.3</v>
      </c>
    </row>
    <row r="13" spans="1:9">
      <c r="A13" s="390" t="s">
        <v>363</v>
      </c>
      <c r="B13" s="190" t="s">
        <v>357</v>
      </c>
      <c r="C13" s="197">
        <v>2.7</v>
      </c>
      <c r="D13" s="197">
        <v>2.5</v>
      </c>
    </row>
    <row r="14" spans="1:9">
      <c r="A14" s="390"/>
      <c r="B14" s="87" t="s">
        <v>358</v>
      </c>
      <c r="C14" s="196">
        <v>5.8</v>
      </c>
      <c r="D14" s="196">
        <v>4.8</v>
      </c>
    </row>
    <row r="15" spans="1:9">
      <c r="A15" s="390" t="s">
        <v>364</v>
      </c>
      <c r="B15" s="190" t="s">
        <v>357</v>
      </c>
      <c r="C15" s="196">
        <v>1.6</v>
      </c>
      <c r="D15" s="196">
        <v>1.8</v>
      </c>
    </row>
    <row r="16" spans="1:9">
      <c r="A16" s="390"/>
      <c r="B16" s="87" t="s">
        <v>358</v>
      </c>
      <c r="C16" s="196">
        <v>1.6</v>
      </c>
      <c r="D16" s="196">
        <v>1.6</v>
      </c>
    </row>
    <row r="17" spans="1:18" ht="75" customHeight="1">
      <c r="A17" s="351" t="s">
        <v>729</v>
      </c>
      <c r="B17" s="351"/>
      <c r="C17" s="351"/>
      <c r="D17" s="351"/>
    </row>
    <row r="18" spans="1:18" ht="30" customHeight="1">
      <c r="A18" s="379" t="s">
        <v>709</v>
      </c>
      <c r="B18" s="379"/>
      <c r="C18" s="379"/>
      <c r="D18" s="379"/>
    </row>
    <row r="19" spans="1:18" ht="30" customHeight="1">
      <c r="A19" s="364" t="s">
        <v>730</v>
      </c>
      <c r="B19" s="364"/>
      <c r="C19" s="364"/>
      <c r="D19" s="364"/>
    </row>
    <row r="21" spans="1:18" ht="32">
      <c r="D21" s="256" t="s">
        <v>131</v>
      </c>
    </row>
    <row r="22" spans="1:18" ht="14.5" customHeight="1"/>
    <row r="24" spans="1:18" ht="14.5" customHeight="1"/>
    <row r="28" spans="1:18" ht="14.5" customHeight="1"/>
    <row r="31" spans="1:18">
      <c r="H31"/>
      <c r="I31"/>
      <c r="J31"/>
      <c r="K31"/>
      <c r="L31"/>
      <c r="M31"/>
      <c r="N31"/>
      <c r="O31"/>
      <c r="P31"/>
      <c r="Q31"/>
      <c r="R31"/>
    </row>
    <row r="32" spans="1:18">
      <c r="H32"/>
      <c r="I32"/>
      <c r="J32"/>
      <c r="K32"/>
      <c r="L32"/>
      <c r="M32"/>
      <c r="N32"/>
      <c r="O32"/>
      <c r="P32"/>
      <c r="Q32"/>
      <c r="R32"/>
    </row>
    <row r="33" spans="8:18">
      <c r="H33"/>
      <c r="I33"/>
      <c r="J33"/>
      <c r="K33"/>
      <c r="L33"/>
      <c r="M33"/>
      <c r="N33"/>
      <c r="O33"/>
      <c r="P33"/>
      <c r="Q33"/>
      <c r="R33"/>
    </row>
    <row r="34" spans="8:18">
      <c r="H34"/>
      <c r="I34"/>
      <c r="J34"/>
      <c r="K34"/>
      <c r="L34"/>
      <c r="M34"/>
      <c r="N34"/>
      <c r="O34"/>
      <c r="P34"/>
      <c r="Q34"/>
      <c r="R34"/>
    </row>
    <row r="35" spans="8:18">
      <c r="H35"/>
      <c r="I35"/>
      <c r="J35"/>
      <c r="K35"/>
      <c r="L35"/>
      <c r="M35"/>
      <c r="N35"/>
      <c r="O35"/>
      <c r="P35"/>
      <c r="Q35"/>
      <c r="R35"/>
    </row>
  </sheetData>
  <mergeCells count="10">
    <mergeCell ref="A19:D19"/>
    <mergeCell ref="A15:A16"/>
    <mergeCell ref="A4:B4"/>
    <mergeCell ref="A5:A6"/>
    <mergeCell ref="A7:A8"/>
    <mergeCell ref="A9:A10"/>
    <mergeCell ref="A11:A12"/>
    <mergeCell ref="A13:A14"/>
    <mergeCell ref="A17:D17"/>
    <mergeCell ref="A18:D18"/>
  </mergeCells>
  <phoneticPr fontId="2"/>
  <hyperlinks>
    <hyperlink ref="D21" location="説明・目次!A1" display="説明・目次!A1" xr:uid="{CDA1E3F8-C2F2-0A4E-9C87-7FAF1B715511}"/>
  </hyperlinks>
  <pageMargins left="0.70866141732283472" right="0.70866141732283472" top="0.74803149606299213" bottom="0.74803149606299213" header="0.31496062992125984" footer="0.31496062992125984"/>
  <pageSetup paperSize="9" fitToHeight="0" orientation="portrait" verticalDpi="300" r:id="rId1"/>
  <colBreaks count="1" manualBreakCount="1">
    <brk id="17" max="1048575"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C110B-54B1-E448-9BEB-848C0CEB2506}">
  <sheetPr>
    <tabColor theme="4" tint="-0.499984740745262"/>
    <pageSetUpPr fitToPage="1"/>
  </sheetPr>
  <dimension ref="A1:R40"/>
  <sheetViews>
    <sheetView view="pageBreakPreview" zoomScaleNormal="100" zoomScaleSheetLayoutView="100" workbookViewId="0"/>
  </sheetViews>
  <sheetFormatPr baseColWidth="10" defaultColWidth="9" defaultRowHeight="15"/>
  <cols>
    <col min="1" max="1" width="12.83203125" style="18" customWidth="1"/>
    <col min="2" max="2" width="18.83203125" style="18" customWidth="1"/>
    <col min="3" max="4" width="12.83203125" style="18" customWidth="1"/>
    <col min="5" max="9" width="9.83203125" style="18" customWidth="1"/>
    <col min="10" max="10" width="11" style="18" customWidth="1"/>
    <col min="11" max="13" width="9.83203125" style="18" customWidth="1"/>
    <col min="14" max="17" width="10.33203125" style="18" customWidth="1"/>
    <col min="18" max="16384" width="9" style="18"/>
  </cols>
  <sheetData>
    <row r="1" spans="1:12" ht="22">
      <c r="A1" s="147" t="s">
        <v>129</v>
      </c>
      <c r="B1" s="10"/>
      <c r="C1" s="10"/>
      <c r="D1" s="10"/>
      <c r="H1" s="10"/>
      <c r="I1" s="10"/>
      <c r="J1" s="10"/>
      <c r="K1" s="10"/>
      <c r="L1" s="10"/>
    </row>
    <row r="3" spans="1:12">
      <c r="A3" s="27" t="s">
        <v>365</v>
      </c>
    </row>
    <row r="4" spans="1:12">
      <c r="A4" s="391"/>
      <c r="B4" s="392"/>
      <c r="C4" s="195">
        <v>2021</v>
      </c>
      <c r="D4" s="195">
        <v>2022</v>
      </c>
    </row>
    <row r="5" spans="1:12" ht="14.5" customHeight="1">
      <c r="A5" s="386" t="s">
        <v>443</v>
      </c>
      <c r="B5" s="204" t="s">
        <v>366</v>
      </c>
      <c r="C5" s="228">
        <v>20.6</v>
      </c>
      <c r="D5" s="228">
        <v>19.319747416762343</v>
      </c>
    </row>
    <row r="6" spans="1:12">
      <c r="A6" s="393"/>
      <c r="B6" s="204" t="s">
        <v>368</v>
      </c>
      <c r="C6" s="228">
        <v>51.4</v>
      </c>
      <c r="D6" s="228">
        <v>51.943168771526985</v>
      </c>
    </row>
    <row r="7" spans="1:12">
      <c r="A7" s="387"/>
      <c r="B7" s="204" t="s">
        <v>370</v>
      </c>
      <c r="C7" s="228">
        <v>27.9</v>
      </c>
      <c r="D7" s="228">
        <v>28.737083811710679</v>
      </c>
    </row>
    <row r="8" spans="1:12">
      <c r="A8" s="386" t="s">
        <v>349</v>
      </c>
      <c r="B8" s="204" t="s">
        <v>366</v>
      </c>
      <c r="C8" s="228">
        <v>19.5</v>
      </c>
      <c r="D8" s="228">
        <v>17.981784133469528</v>
      </c>
    </row>
    <row r="9" spans="1:12">
      <c r="A9" s="393"/>
      <c r="B9" s="204" t="s">
        <v>368</v>
      </c>
      <c r="C9" s="228">
        <v>49.4</v>
      </c>
      <c r="D9" s="228">
        <v>49.948927477017364</v>
      </c>
    </row>
    <row r="10" spans="1:12">
      <c r="A10" s="387"/>
      <c r="B10" s="204" t="s">
        <v>370</v>
      </c>
      <c r="C10" s="228">
        <v>31.2</v>
      </c>
      <c r="D10" s="228">
        <v>32.069288389513105</v>
      </c>
    </row>
    <row r="11" spans="1:12">
      <c r="A11" s="323" t="s">
        <v>668</v>
      </c>
      <c r="B11" s="206"/>
      <c r="C11" s="206"/>
      <c r="D11" s="206"/>
    </row>
    <row r="12" spans="1:12" ht="85" customHeight="1">
      <c r="A12" s="346" t="s">
        <v>731</v>
      </c>
      <c r="B12" s="346"/>
      <c r="C12" s="346"/>
      <c r="D12" s="346"/>
    </row>
    <row r="13" spans="1:12">
      <c r="A13"/>
      <c r="B13" s="206"/>
      <c r="C13" s="206"/>
      <c r="D13" s="206"/>
    </row>
    <row r="14" spans="1:12" ht="32">
      <c r="A14" s="207"/>
      <c r="B14" s="206"/>
      <c r="C14" s="206"/>
      <c r="D14" s="256" t="s">
        <v>131</v>
      </c>
    </row>
    <row r="19" ht="14.5" customHeight="1"/>
    <row r="28" ht="14.5" customHeight="1"/>
    <row r="30" ht="14.5" customHeight="1"/>
    <row r="34" spans="8:18" ht="14.5" customHeight="1"/>
    <row r="36" spans="8:18">
      <c r="H36"/>
      <c r="I36"/>
      <c r="J36"/>
      <c r="K36"/>
      <c r="L36"/>
      <c r="M36"/>
      <c r="N36"/>
      <c r="O36"/>
      <c r="P36"/>
      <c r="Q36"/>
      <c r="R36"/>
    </row>
    <row r="37" spans="8:18">
      <c r="H37"/>
      <c r="I37"/>
      <c r="J37"/>
      <c r="K37"/>
      <c r="L37"/>
      <c r="M37"/>
      <c r="N37"/>
      <c r="O37"/>
      <c r="P37"/>
      <c r="Q37"/>
      <c r="R37"/>
    </row>
    <row r="38" spans="8:18">
      <c r="H38"/>
      <c r="I38"/>
      <c r="J38"/>
      <c r="K38"/>
      <c r="L38"/>
      <c r="M38"/>
      <c r="N38"/>
      <c r="O38"/>
      <c r="P38"/>
      <c r="Q38"/>
      <c r="R38"/>
    </row>
    <row r="39" spans="8:18">
      <c r="H39"/>
      <c r="I39"/>
      <c r="J39"/>
      <c r="K39"/>
      <c r="L39"/>
      <c r="M39"/>
      <c r="N39"/>
      <c r="O39"/>
      <c r="P39"/>
      <c r="Q39"/>
      <c r="R39"/>
    </row>
    <row r="40" spans="8:18">
      <c r="H40"/>
      <c r="I40"/>
      <c r="J40"/>
      <c r="K40"/>
      <c r="L40"/>
      <c r="M40"/>
      <c r="N40"/>
      <c r="O40"/>
      <c r="P40"/>
      <c r="Q40"/>
      <c r="R40"/>
    </row>
  </sheetData>
  <mergeCells count="4">
    <mergeCell ref="A4:B4"/>
    <mergeCell ref="A5:A7"/>
    <mergeCell ref="A8:A10"/>
    <mergeCell ref="A12:D12"/>
  </mergeCells>
  <phoneticPr fontId="2"/>
  <hyperlinks>
    <hyperlink ref="D14" location="説明・目次!A1" display="説明・目次!A1" xr:uid="{3FBBBB5D-5C82-BB47-B3C8-97FD80A8454E}"/>
  </hyperlinks>
  <pageMargins left="0.70866141732283472" right="0.70866141732283472" top="0.74803149606299213" bottom="0.74803149606299213" header="0.31496062992125984" footer="0.31496062992125984"/>
  <pageSetup paperSize="9" fitToHeight="0" orientation="portrait" verticalDpi="300" r:id="rId1"/>
  <colBreaks count="1" manualBreakCount="1">
    <brk id="17" max="1048575"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27D32-C25C-8344-88E7-11BB7AAEEB06}">
  <sheetPr>
    <tabColor theme="4" tint="-0.499984740745262"/>
    <pageSetUpPr fitToPage="1"/>
  </sheetPr>
  <dimension ref="A1:R33"/>
  <sheetViews>
    <sheetView view="pageBreakPreview" zoomScaleNormal="100" zoomScaleSheetLayoutView="100" workbookViewId="0">
      <selection activeCell="G12" sqref="G12"/>
    </sheetView>
  </sheetViews>
  <sheetFormatPr baseColWidth="10" defaultColWidth="9" defaultRowHeight="15"/>
  <cols>
    <col min="1" max="1" width="9.5" style="18" customWidth="1"/>
    <col min="2" max="2" width="30.83203125" style="18" customWidth="1"/>
    <col min="3" max="9" width="9.83203125" style="18" customWidth="1"/>
    <col min="10" max="10" width="11" style="18" customWidth="1"/>
    <col min="11" max="13" width="9.83203125" style="18" customWidth="1"/>
    <col min="14" max="17" width="10.33203125" style="18" customWidth="1"/>
    <col min="18" max="16384" width="9" style="18"/>
  </cols>
  <sheetData>
    <row r="1" spans="1:12" ht="22">
      <c r="A1" s="147" t="s">
        <v>129</v>
      </c>
      <c r="B1" s="10"/>
      <c r="C1" s="10"/>
      <c r="D1" s="10"/>
      <c r="E1" s="10"/>
      <c r="F1" s="10"/>
      <c r="G1" s="10"/>
      <c r="H1" s="10"/>
      <c r="I1" s="10"/>
      <c r="J1" s="10"/>
      <c r="K1" s="10"/>
      <c r="L1" s="10"/>
    </row>
    <row r="2" spans="1:12">
      <c r="D2" s="139"/>
      <c r="E2" s="139"/>
      <c r="F2" s="139"/>
    </row>
    <row r="3" spans="1:12">
      <c r="A3" s="27" t="s">
        <v>371</v>
      </c>
    </row>
    <row r="4" spans="1:12">
      <c r="A4" s="391"/>
      <c r="B4" s="392"/>
      <c r="C4" s="195">
        <v>2018</v>
      </c>
      <c r="D4" s="195">
        <v>2019</v>
      </c>
      <c r="E4" s="195">
        <v>2020</v>
      </c>
      <c r="F4" s="195">
        <v>2021</v>
      </c>
      <c r="G4" s="195">
        <v>2022</v>
      </c>
    </row>
    <row r="5" spans="1:12">
      <c r="A5" s="386" t="s">
        <v>443</v>
      </c>
      <c r="B5" s="204" t="s">
        <v>372</v>
      </c>
      <c r="C5" s="226">
        <v>9394</v>
      </c>
      <c r="D5" s="226">
        <v>11038</v>
      </c>
      <c r="E5" s="226">
        <v>10523</v>
      </c>
      <c r="F5" s="226">
        <v>13097</v>
      </c>
      <c r="G5" s="226">
        <v>12716</v>
      </c>
    </row>
    <row r="6" spans="1:12">
      <c r="A6" s="387"/>
      <c r="B6" s="204" t="s">
        <v>373</v>
      </c>
      <c r="C6" s="227">
        <v>32</v>
      </c>
      <c r="D6" s="227">
        <v>36</v>
      </c>
      <c r="E6" s="227">
        <v>34</v>
      </c>
      <c r="F6" s="227">
        <v>43</v>
      </c>
      <c r="G6" s="227">
        <v>29</v>
      </c>
    </row>
    <row r="7" spans="1:12">
      <c r="A7" s="386" t="s">
        <v>349</v>
      </c>
      <c r="B7" s="204" t="s">
        <v>372</v>
      </c>
      <c r="C7" s="226">
        <v>7216</v>
      </c>
      <c r="D7" s="226">
        <v>6979</v>
      </c>
      <c r="E7" s="226">
        <v>6773</v>
      </c>
      <c r="F7" s="226">
        <v>8838</v>
      </c>
      <c r="G7" s="226">
        <v>8560</v>
      </c>
    </row>
    <row r="8" spans="1:12">
      <c r="A8" s="387"/>
      <c r="B8" s="204" t="s">
        <v>373</v>
      </c>
      <c r="C8" s="227">
        <v>32</v>
      </c>
      <c r="D8" s="227">
        <v>32</v>
      </c>
      <c r="E8" s="227">
        <v>31</v>
      </c>
      <c r="F8" s="227">
        <v>40</v>
      </c>
      <c r="G8" s="227">
        <v>27</v>
      </c>
    </row>
    <row r="9" spans="1:12">
      <c r="A9" s="323" t="s">
        <v>668</v>
      </c>
      <c r="B9" s="324"/>
      <c r="C9" s="331"/>
      <c r="D9" s="331"/>
      <c r="E9" s="331"/>
      <c r="F9" s="331"/>
      <c r="G9" s="331"/>
    </row>
    <row r="10" spans="1:12">
      <c r="A10" t="s">
        <v>399</v>
      </c>
      <c r="B10"/>
      <c r="C10"/>
      <c r="D10"/>
      <c r="E10"/>
      <c r="F10"/>
      <c r="G10"/>
    </row>
    <row r="11" spans="1:12">
      <c r="A11"/>
      <c r="B11"/>
      <c r="C11"/>
      <c r="D11"/>
      <c r="E11"/>
      <c r="F11"/>
      <c r="G11"/>
    </row>
    <row r="12" spans="1:12" ht="32">
      <c r="G12" s="256" t="s">
        <v>131</v>
      </c>
    </row>
    <row r="21" spans="8:18" ht="14.5" customHeight="1"/>
    <row r="23" spans="8:18" ht="14.5" customHeight="1"/>
    <row r="27" spans="8:18" ht="14.5" customHeight="1"/>
    <row r="29" spans="8:18">
      <c r="H29"/>
      <c r="I29"/>
      <c r="J29"/>
      <c r="K29"/>
      <c r="L29"/>
      <c r="M29"/>
      <c r="N29"/>
      <c r="O29"/>
      <c r="P29"/>
      <c r="Q29"/>
      <c r="R29"/>
    </row>
    <row r="30" spans="8:18">
      <c r="H30"/>
      <c r="I30"/>
      <c r="J30"/>
      <c r="K30"/>
      <c r="L30"/>
      <c r="M30"/>
      <c r="N30"/>
      <c r="O30"/>
      <c r="P30"/>
      <c r="Q30"/>
      <c r="R30"/>
    </row>
    <row r="31" spans="8:18">
      <c r="H31"/>
      <c r="I31"/>
      <c r="J31"/>
      <c r="K31"/>
      <c r="L31"/>
      <c r="M31"/>
      <c r="N31"/>
      <c r="O31"/>
      <c r="P31"/>
      <c r="Q31"/>
      <c r="R31"/>
    </row>
    <row r="32" spans="8:18">
      <c r="H32"/>
      <c r="I32"/>
      <c r="J32"/>
      <c r="K32"/>
      <c r="L32"/>
      <c r="M32"/>
      <c r="N32"/>
      <c r="O32"/>
      <c r="P32"/>
      <c r="Q32"/>
      <c r="R32"/>
    </row>
    <row r="33" spans="8:18">
      <c r="H33"/>
      <c r="I33"/>
      <c r="J33"/>
      <c r="K33"/>
      <c r="L33"/>
      <c r="M33"/>
      <c r="N33"/>
      <c r="O33"/>
      <c r="P33"/>
      <c r="Q33"/>
      <c r="R33"/>
    </row>
  </sheetData>
  <mergeCells count="3">
    <mergeCell ref="A4:B4"/>
    <mergeCell ref="A5:A6"/>
    <mergeCell ref="A7:A8"/>
  </mergeCells>
  <phoneticPr fontId="2"/>
  <hyperlinks>
    <hyperlink ref="G12" location="説明・目次!A1" display="説明・目次!A1" xr:uid="{27A5A288-876B-3241-89CC-32FA5D1DD379}"/>
  </hyperlinks>
  <pageMargins left="0.70866141732283472" right="0.70866141732283472" top="0.74803149606299213" bottom="0.74803149606299213" header="0.31496062992125984" footer="0.31496062992125984"/>
  <pageSetup paperSize="9" scale="91" fitToHeight="0" orientation="portrait" verticalDpi="300" r:id="rId1"/>
  <colBreaks count="1" manualBreakCount="1">
    <brk id="17" max="1048575"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64694-AC39-EE4B-93C8-863445F65A92}">
  <sheetPr>
    <tabColor theme="4" tint="-0.499984740745262"/>
    <pageSetUpPr fitToPage="1"/>
  </sheetPr>
  <dimension ref="A1:S13"/>
  <sheetViews>
    <sheetView view="pageBreakPreview" zoomScaleNormal="100" zoomScaleSheetLayoutView="100" workbookViewId="0"/>
  </sheetViews>
  <sheetFormatPr baseColWidth="10" defaultColWidth="9" defaultRowHeight="15"/>
  <cols>
    <col min="1" max="1" width="10" style="18" customWidth="1"/>
    <col min="2" max="2" width="30.83203125" style="18" bestFit="1" customWidth="1"/>
    <col min="3" max="11" width="9.83203125" style="18" customWidth="1"/>
    <col min="12" max="12" width="11" style="18" customWidth="1"/>
    <col min="13" max="15" width="9.83203125" style="18" customWidth="1"/>
    <col min="16" max="19" width="10.33203125" style="18" customWidth="1"/>
    <col min="20" max="16384" width="9" style="18"/>
  </cols>
  <sheetData>
    <row r="1" spans="1:19" ht="22">
      <c r="A1" s="147" t="s">
        <v>129</v>
      </c>
      <c r="B1" s="10"/>
      <c r="C1" s="10"/>
      <c r="D1" s="10"/>
      <c r="E1" s="10"/>
      <c r="F1" s="10"/>
      <c r="G1" s="10"/>
      <c r="H1" s="10"/>
      <c r="I1" s="10"/>
      <c r="J1" s="10"/>
      <c r="K1" s="10"/>
      <c r="L1" s="10"/>
    </row>
    <row r="2" spans="1:19">
      <c r="D2" s="139"/>
      <c r="E2" s="139"/>
      <c r="F2" s="139"/>
    </row>
    <row r="3" spans="1:19">
      <c r="A3" s="27" t="s">
        <v>706</v>
      </c>
    </row>
    <row r="4" spans="1:19">
      <c r="A4" s="111"/>
      <c r="B4" s="111"/>
      <c r="C4" s="238">
        <v>2018</v>
      </c>
      <c r="D4" s="109">
        <v>2019</v>
      </c>
      <c r="E4" s="109">
        <v>2020</v>
      </c>
      <c r="F4" s="109">
        <v>2021</v>
      </c>
      <c r="G4" s="109">
        <v>2022</v>
      </c>
      <c r="H4" s="12"/>
      <c r="I4" s="12"/>
      <c r="O4" s="12"/>
      <c r="P4" s="12"/>
      <c r="Q4" s="12"/>
      <c r="R4" s="12"/>
      <c r="S4" s="12"/>
    </row>
    <row r="5" spans="1:19">
      <c r="A5" s="394" t="s">
        <v>443</v>
      </c>
      <c r="B5" s="262" t="s">
        <v>375</v>
      </c>
      <c r="C5" s="22">
        <v>12.59</v>
      </c>
      <c r="D5" s="23">
        <v>14.13</v>
      </c>
      <c r="E5" s="23">
        <v>9.19</v>
      </c>
      <c r="F5" s="23">
        <v>10.47</v>
      </c>
      <c r="G5" s="23">
        <v>12.98</v>
      </c>
      <c r="H5" s="125"/>
      <c r="I5" s="124"/>
      <c r="J5" s="124"/>
      <c r="K5" s="124"/>
      <c r="L5" s="124"/>
      <c r="M5" s="77"/>
      <c r="N5" s="77"/>
      <c r="O5" s="124"/>
      <c r="P5" s="124"/>
      <c r="Q5" s="124"/>
      <c r="R5" s="124"/>
      <c r="S5" s="124"/>
    </row>
    <row r="6" spans="1:19">
      <c r="A6" s="395"/>
      <c r="B6" s="262" t="s">
        <v>376</v>
      </c>
      <c r="C6" s="80">
        <v>56000</v>
      </c>
      <c r="D6" s="185">
        <v>51000</v>
      </c>
      <c r="E6" s="185">
        <v>27000</v>
      </c>
      <c r="F6" s="185">
        <v>29000</v>
      </c>
      <c r="G6" s="185">
        <v>32000</v>
      </c>
      <c r="H6" s="125"/>
      <c r="I6" s="124"/>
      <c r="J6" s="124"/>
      <c r="K6" s="124"/>
      <c r="L6" s="124"/>
      <c r="M6" s="77"/>
      <c r="N6" s="77"/>
      <c r="O6" s="124"/>
      <c r="P6" s="124"/>
      <c r="Q6" s="124"/>
      <c r="R6" s="124"/>
      <c r="S6" s="124"/>
    </row>
    <row r="7" spans="1:19">
      <c r="A7" s="394" t="s">
        <v>374</v>
      </c>
      <c r="B7" s="262" t="s">
        <v>375</v>
      </c>
      <c r="C7" s="186">
        <v>10.19</v>
      </c>
      <c r="D7" s="107">
        <v>11.53</v>
      </c>
      <c r="E7" s="107">
        <v>9.67</v>
      </c>
      <c r="F7" s="107">
        <v>11.81</v>
      </c>
      <c r="G7" s="107">
        <v>12.9</v>
      </c>
      <c r="H7" s="125"/>
      <c r="I7" s="124"/>
      <c r="J7" s="124"/>
      <c r="K7" s="124"/>
      <c r="L7" s="124"/>
      <c r="M7" s="77"/>
      <c r="N7" s="77"/>
      <c r="O7" s="124"/>
      <c r="P7" s="124"/>
      <c r="Q7" s="124"/>
      <c r="R7" s="124"/>
      <c r="S7" s="124"/>
    </row>
    <row r="8" spans="1:19">
      <c r="A8" s="395"/>
      <c r="B8" s="262" t="s">
        <v>376</v>
      </c>
      <c r="C8" s="80">
        <v>65000</v>
      </c>
      <c r="D8" s="185">
        <v>58000</v>
      </c>
      <c r="E8" s="185">
        <v>28000</v>
      </c>
      <c r="F8" s="185">
        <v>30000</v>
      </c>
      <c r="G8" s="185">
        <v>32000</v>
      </c>
      <c r="I8" s="124"/>
      <c r="J8" s="124"/>
      <c r="K8" s="137"/>
      <c r="L8" s="136"/>
      <c r="M8" s="136"/>
      <c r="N8" s="136"/>
      <c r="O8" s="124"/>
      <c r="P8" s="124"/>
      <c r="Q8" s="124"/>
      <c r="R8" s="124"/>
      <c r="S8" s="124"/>
    </row>
    <row r="9" spans="1:19">
      <c r="A9" s="323" t="s">
        <v>669</v>
      </c>
      <c r="B9" s="324"/>
      <c r="C9" s="331"/>
      <c r="D9" s="331"/>
      <c r="E9" s="331"/>
      <c r="F9" s="331"/>
      <c r="G9" s="331"/>
    </row>
    <row r="10" spans="1:19">
      <c r="A10" s="379" t="s">
        <v>708</v>
      </c>
      <c r="B10" s="379"/>
      <c r="C10" s="379"/>
      <c r="D10" s="379"/>
      <c r="E10" s="379"/>
      <c r="F10" s="379"/>
      <c r="G10" s="379"/>
    </row>
    <row r="11" spans="1:19" ht="35" customHeight="1">
      <c r="A11" s="379" t="s">
        <v>732</v>
      </c>
      <c r="B11" s="379"/>
      <c r="C11" s="379"/>
      <c r="D11" s="379"/>
      <c r="E11" s="379"/>
      <c r="F11" s="379"/>
      <c r="G11" s="379"/>
    </row>
    <row r="13" spans="1:19" ht="32">
      <c r="G13" s="256" t="s">
        <v>131</v>
      </c>
    </row>
  </sheetData>
  <mergeCells count="4">
    <mergeCell ref="A5:A6"/>
    <mergeCell ref="A7:A8"/>
    <mergeCell ref="A10:G10"/>
    <mergeCell ref="A11:G11"/>
  </mergeCells>
  <phoneticPr fontId="2"/>
  <hyperlinks>
    <hyperlink ref="G13" location="説明・目次!A1" display="説明・目次!A1" xr:uid="{280FD356-0975-1144-AB77-0C592D50942C}"/>
  </hyperlinks>
  <pageMargins left="0.70866141732283472" right="0.70866141732283472" top="0.74803149606299213" bottom="0.74803149606299213" header="0.31496062992125984" footer="0.31496062992125984"/>
  <pageSetup paperSize="9" scale="91" fitToHeight="0" orientation="portrait" verticalDpi="300" r:id="rId1"/>
  <colBreaks count="1" manualBreakCount="1">
    <brk id="1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5C4EF-31BB-46EE-B200-D0D0054C23EA}">
  <sheetPr>
    <tabColor theme="6" tint="-0.499984740745262"/>
    <pageSetUpPr fitToPage="1"/>
  </sheetPr>
  <dimension ref="A1:V12"/>
  <sheetViews>
    <sheetView view="pageBreakPreview" zoomScaleNormal="80" zoomScaleSheetLayoutView="100" workbookViewId="0">
      <selection activeCell="N12" sqref="N12"/>
    </sheetView>
  </sheetViews>
  <sheetFormatPr baseColWidth="10" defaultColWidth="9" defaultRowHeight="15"/>
  <cols>
    <col min="1" max="1" width="34" style="1" customWidth="1"/>
    <col min="2" max="23" width="10.33203125" style="1" customWidth="1"/>
    <col min="24" max="16384" width="9" style="1"/>
  </cols>
  <sheetData>
    <row r="1" spans="1:22" ht="22">
      <c r="A1" s="248" t="s">
        <v>77</v>
      </c>
    </row>
    <row r="3" spans="1:22">
      <c r="A3" s="2" t="s">
        <v>87</v>
      </c>
    </row>
    <row r="4" spans="1:22" ht="17">
      <c r="A4" s="47"/>
      <c r="B4" s="249">
        <v>2005</v>
      </c>
      <c r="C4" s="249" t="s">
        <v>88</v>
      </c>
      <c r="D4" s="249" t="s">
        <v>89</v>
      </c>
      <c r="E4" s="249">
        <v>2013</v>
      </c>
      <c r="F4" s="249">
        <v>2014</v>
      </c>
      <c r="G4" s="249">
        <v>2015</v>
      </c>
      <c r="H4" s="249">
        <v>2016</v>
      </c>
      <c r="I4" s="249">
        <v>2017</v>
      </c>
      <c r="J4" s="249">
        <v>2018</v>
      </c>
      <c r="K4" s="249">
        <v>2019</v>
      </c>
      <c r="L4" s="249">
        <v>2020</v>
      </c>
      <c r="M4" s="249">
        <v>2021</v>
      </c>
      <c r="N4" s="249">
        <v>2022</v>
      </c>
    </row>
    <row r="5" spans="1:22" ht="16">
      <c r="A5" s="47" t="s">
        <v>90</v>
      </c>
      <c r="B5" s="47">
        <v>33</v>
      </c>
      <c r="C5" s="35">
        <v>33</v>
      </c>
      <c r="D5" s="35">
        <v>33</v>
      </c>
      <c r="E5" s="47">
        <v>34</v>
      </c>
      <c r="F5" s="47">
        <v>34</v>
      </c>
      <c r="G5" s="47">
        <v>28</v>
      </c>
      <c r="H5" s="47">
        <v>35</v>
      </c>
      <c r="I5" s="47">
        <v>38</v>
      </c>
      <c r="J5" s="47">
        <v>38</v>
      </c>
      <c r="K5" s="47">
        <v>38</v>
      </c>
      <c r="L5" s="47">
        <v>37</v>
      </c>
      <c r="M5" s="47">
        <v>37</v>
      </c>
      <c r="N5" s="47">
        <v>37</v>
      </c>
      <c r="O5" s="101"/>
      <c r="P5" s="101"/>
      <c r="Q5" s="101"/>
      <c r="R5" s="101"/>
      <c r="S5" s="100"/>
      <c r="T5" s="100"/>
      <c r="U5" s="100"/>
      <c r="V5" s="100"/>
    </row>
    <row r="6" spans="1:22" ht="16">
      <c r="A6" s="47" t="s">
        <v>91</v>
      </c>
      <c r="B6" s="47">
        <v>11</v>
      </c>
      <c r="C6" s="35">
        <v>9</v>
      </c>
      <c r="D6" s="35">
        <v>9</v>
      </c>
      <c r="E6" s="47">
        <v>9</v>
      </c>
      <c r="F6" s="47">
        <v>9</v>
      </c>
      <c r="G6" s="47">
        <v>6</v>
      </c>
      <c r="H6" s="47">
        <v>9</v>
      </c>
      <c r="I6" s="47">
        <v>9</v>
      </c>
      <c r="J6" s="47">
        <v>9</v>
      </c>
      <c r="K6" s="47">
        <v>9</v>
      </c>
      <c r="L6" s="47">
        <v>8</v>
      </c>
      <c r="M6" s="47">
        <v>7</v>
      </c>
      <c r="N6" s="47">
        <v>7</v>
      </c>
      <c r="O6" s="101"/>
      <c r="P6" s="101"/>
      <c r="Q6" s="101"/>
      <c r="R6" s="101"/>
      <c r="S6" s="100"/>
      <c r="T6" s="100"/>
      <c r="U6" s="100"/>
      <c r="V6" s="100"/>
    </row>
    <row r="7" spans="1:22" ht="16">
      <c r="A7" s="47" t="s">
        <v>92</v>
      </c>
      <c r="B7" s="47">
        <v>2</v>
      </c>
      <c r="C7" s="35">
        <v>2</v>
      </c>
      <c r="D7" s="35">
        <v>2</v>
      </c>
      <c r="E7" s="47">
        <v>2</v>
      </c>
      <c r="F7" s="47">
        <v>2</v>
      </c>
      <c r="G7" s="47">
        <v>1</v>
      </c>
      <c r="H7" s="47">
        <v>2</v>
      </c>
      <c r="I7" s="47">
        <v>2</v>
      </c>
      <c r="J7" s="47">
        <v>2</v>
      </c>
      <c r="K7" s="47">
        <v>2</v>
      </c>
      <c r="L7" s="47">
        <v>2</v>
      </c>
      <c r="M7" s="47">
        <v>2</v>
      </c>
      <c r="N7" s="47">
        <v>2</v>
      </c>
      <c r="O7" s="101"/>
      <c r="P7" s="101"/>
      <c r="Q7" s="101"/>
      <c r="R7" s="101"/>
      <c r="S7" s="100"/>
      <c r="T7" s="100"/>
      <c r="U7" s="100"/>
      <c r="V7" s="100"/>
    </row>
    <row r="8" spans="1:22" ht="16">
      <c r="A8" s="47" t="s">
        <v>93</v>
      </c>
      <c r="B8" s="47">
        <v>44</v>
      </c>
      <c r="C8" s="35">
        <v>45</v>
      </c>
      <c r="D8" s="35">
        <v>45</v>
      </c>
      <c r="E8" s="47">
        <v>44</v>
      </c>
      <c r="F8" s="47">
        <v>44</v>
      </c>
      <c r="G8" s="47">
        <v>50</v>
      </c>
      <c r="H8" s="47">
        <v>43</v>
      </c>
      <c r="I8" s="47">
        <v>39</v>
      </c>
      <c r="J8" s="47">
        <v>39</v>
      </c>
      <c r="K8" s="47">
        <v>39</v>
      </c>
      <c r="L8" s="47">
        <v>41</v>
      </c>
      <c r="M8" s="47">
        <v>41</v>
      </c>
      <c r="N8" s="47">
        <v>42</v>
      </c>
      <c r="O8" s="101"/>
      <c r="P8" s="101"/>
      <c r="Q8" s="101"/>
      <c r="R8" s="101"/>
      <c r="S8" s="100"/>
      <c r="T8" s="100"/>
      <c r="U8" s="100"/>
      <c r="V8" s="100"/>
    </row>
    <row r="9" spans="1:22" ht="16">
      <c r="A9" s="47" t="s">
        <v>94</v>
      </c>
      <c r="B9" s="47">
        <v>10</v>
      </c>
      <c r="C9" s="35">
        <v>11</v>
      </c>
      <c r="D9" s="35">
        <v>11</v>
      </c>
      <c r="E9" s="47">
        <v>11</v>
      </c>
      <c r="F9" s="47">
        <v>11</v>
      </c>
      <c r="G9" s="47">
        <v>15</v>
      </c>
      <c r="H9" s="47">
        <v>11</v>
      </c>
      <c r="I9" s="47">
        <v>12</v>
      </c>
      <c r="J9" s="47">
        <v>12</v>
      </c>
      <c r="K9" s="47">
        <v>12</v>
      </c>
      <c r="L9" s="47">
        <v>12</v>
      </c>
      <c r="M9" s="47">
        <v>13</v>
      </c>
      <c r="N9" s="47">
        <v>12</v>
      </c>
      <c r="O9" s="101"/>
      <c r="P9" s="101"/>
      <c r="Q9" s="101"/>
      <c r="R9" s="101"/>
      <c r="S9" s="100"/>
      <c r="T9" s="100"/>
      <c r="U9" s="100"/>
      <c r="V9" s="100"/>
    </row>
    <row r="10" spans="1:22" ht="31.5" customHeight="1">
      <c r="A10" s="348" t="s">
        <v>95</v>
      </c>
      <c r="B10" s="348"/>
      <c r="C10" s="348"/>
      <c r="D10" s="348"/>
      <c r="E10" s="348"/>
      <c r="F10" s="348"/>
      <c r="G10" s="348"/>
      <c r="H10" s="348"/>
      <c r="I10" s="348"/>
      <c r="J10" s="348"/>
      <c r="K10" s="348"/>
      <c r="L10" s="348"/>
      <c r="M10" s="348"/>
      <c r="N10" s="348"/>
    </row>
    <row r="12" spans="1:22" ht="32">
      <c r="L12" s="165"/>
      <c r="M12" s="165"/>
      <c r="N12" s="144" t="s">
        <v>81</v>
      </c>
    </row>
  </sheetData>
  <mergeCells count="1">
    <mergeCell ref="A10:N10"/>
  </mergeCells>
  <phoneticPr fontId="2"/>
  <hyperlinks>
    <hyperlink ref="N12" location="説明・目次!A1" display="目次に戻る" xr:uid="{D03AA60C-15B6-2F4C-A171-8E7E13ED3AEC}"/>
  </hyperlinks>
  <pageMargins left="0.70866141732283472" right="0.70866141732283472" top="0.74803149606299213" bottom="0.74803149606299213" header="0.31496062992125984" footer="0.31496062992125984"/>
  <pageSetup paperSize="9" scale="48" fitToHeight="0" orientation="portrait" horizontalDpi="300" verticalDpi="3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3C6F9-E95E-3C40-810B-15C5594211B6}">
  <sheetPr>
    <tabColor theme="4" tint="-0.499984740745262"/>
    <pageSetUpPr fitToPage="1"/>
  </sheetPr>
  <dimension ref="A1:R42"/>
  <sheetViews>
    <sheetView view="pageBreakPreview" zoomScaleNormal="100" zoomScaleSheetLayoutView="100" workbookViewId="0"/>
  </sheetViews>
  <sheetFormatPr baseColWidth="10" defaultColWidth="9" defaultRowHeight="15"/>
  <cols>
    <col min="1" max="1" width="14.83203125" style="18" customWidth="1"/>
    <col min="2" max="2" width="42.6640625" style="18" bestFit="1" customWidth="1"/>
    <col min="3" max="9" width="9.83203125" style="18" customWidth="1"/>
    <col min="10" max="10" width="11" style="18" customWidth="1"/>
    <col min="11" max="13" width="9.83203125" style="18" customWidth="1"/>
    <col min="14" max="17" width="10.33203125" style="18" customWidth="1"/>
    <col min="18" max="16384" width="9" style="18"/>
  </cols>
  <sheetData>
    <row r="1" spans="1:12" ht="22">
      <c r="A1" s="147" t="s">
        <v>129</v>
      </c>
      <c r="B1" s="10"/>
      <c r="C1" s="10"/>
      <c r="D1" s="10"/>
      <c r="E1" s="10"/>
      <c r="F1" s="10"/>
      <c r="G1" s="10"/>
      <c r="H1" s="10"/>
      <c r="I1" s="10"/>
      <c r="J1" s="10"/>
      <c r="K1" s="10"/>
      <c r="L1" s="10"/>
    </row>
    <row r="2" spans="1:12">
      <c r="D2" s="139"/>
      <c r="E2" s="139"/>
      <c r="F2" s="139"/>
    </row>
    <row r="3" spans="1:12">
      <c r="A3" s="27" t="s">
        <v>377</v>
      </c>
    </row>
    <row r="4" spans="1:12">
      <c r="A4" s="208"/>
      <c r="B4" s="209"/>
      <c r="C4" s="210">
        <v>2018</v>
      </c>
      <c r="D4" s="210">
        <v>2019</v>
      </c>
      <c r="E4" s="210">
        <v>2020</v>
      </c>
      <c r="F4" s="210">
        <v>2021</v>
      </c>
      <c r="G4" s="210">
        <v>2022</v>
      </c>
    </row>
    <row r="5" spans="1:12">
      <c r="A5" s="396" t="s">
        <v>443</v>
      </c>
      <c r="B5" s="87" t="s">
        <v>378</v>
      </c>
      <c r="C5" s="225">
        <v>2141</v>
      </c>
      <c r="D5" s="225">
        <v>1841</v>
      </c>
      <c r="E5" s="225">
        <v>1829</v>
      </c>
      <c r="F5" s="225">
        <v>1568</v>
      </c>
      <c r="G5" s="225">
        <v>1555</v>
      </c>
    </row>
    <row r="6" spans="1:12">
      <c r="A6" s="396"/>
      <c r="B6" s="87" t="s">
        <v>733</v>
      </c>
      <c r="C6" s="225">
        <v>836</v>
      </c>
      <c r="D6" s="225">
        <v>783</v>
      </c>
      <c r="E6" s="225">
        <v>783</v>
      </c>
      <c r="F6" s="225">
        <v>702</v>
      </c>
      <c r="G6" s="225">
        <v>625</v>
      </c>
    </row>
    <row r="7" spans="1:12">
      <c r="A7" s="396"/>
      <c r="B7" s="87" t="s">
        <v>683</v>
      </c>
      <c r="C7" s="225">
        <v>1305</v>
      </c>
      <c r="D7" s="225">
        <v>1058</v>
      </c>
      <c r="E7" s="225">
        <v>1046</v>
      </c>
      <c r="F7" s="225">
        <v>866</v>
      </c>
      <c r="G7" s="225">
        <v>930</v>
      </c>
    </row>
    <row r="8" spans="1:12">
      <c r="A8" s="396"/>
      <c r="B8" s="87" t="s">
        <v>682</v>
      </c>
      <c r="C8" s="197">
        <v>60.952825782344696</v>
      </c>
      <c r="D8" s="197">
        <v>57.468766974470398</v>
      </c>
      <c r="E8" s="197">
        <v>57.189721159103335</v>
      </c>
      <c r="F8" s="197">
        <v>55.229591836734691</v>
      </c>
      <c r="G8" s="197">
        <v>59.807073954983927</v>
      </c>
    </row>
    <row r="9" spans="1:12">
      <c r="A9" s="396" t="s">
        <v>349</v>
      </c>
      <c r="B9" s="87" t="s">
        <v>378</v>
      </c>
      <c r="C9" s="225">
        <v>1250</v>
      </c>
      <c r="D9" s="225">
        <v>1023</v>
      </c>
      <c r="E9" s="225">
        <v>1001</v>
      </c>
      <c r="F9" s="225">
        <v>567</v>
      </c>
      <c r="G9" s="225">
        <v>208</v>
      </c>
    </row>
    <row r="10" spans="1:12">
      <c r="A10" s="396"/>
      <c r="B10" s="87" t="s">
        <v>733</v>
      </c>
      <c r="C10" s="225">
        <v>443</v>
      </c>
      <c r="D10" s="225">
        <v>407</v>
      </c>
      <c r="E10" s="225">
        <v>402</v>
      </c>
      <c r="F10" s="225">
        <v>250</v>
      </c>
      <c r="G10" s="225">
        <v>110</v>
      </c>
    </row>
    <row r="11" spans="1:12">
      <c r="A11" s="396"/>
      <c r="B11" s="87" t="s">
        <v>683</v>
      </c>
      <c r="C11" s="225">
        <v>807</v>
      </c>
      <c r="D11" s="225">
        <v>616</v>
      </c>
      <c r="E11" s="225">
        <v>599</v>
      </c>
      <c r="F11" s="225">
        <v>317</v>
      </c>
      <c r="G11" s="225">
        <v>98</v>
      </c>
    </row>
    <row r="12" spans="1:12">
      <c r="A12" s="396"/>
      <c r="B12" s="87" t="s">
        <v>682</v>
      </c>
      <c r="C12" s="197">
        <v>64.56</v>
      </c>
      <c r="D12" s="197">
        <v>60.215053763440864</v>
      </c>
      <c r="E12" s="197">
        <v>59.840159840159842</v>
      </c>
      <c r="F12" s="197">
        <v>55.908289241622576</v>
      </c>
      <c r="G12" s="197">
        <v>47.115384615384613</v>
      </c>
    </row>
    <row r="13" spans="1:12">
      <c r="A13" s="397" t="s">
        <v>350</v>
      </c>
      <c r="B13" s="87" t="s">
        <v>378</v>
      </c>
      <c r="C13" s="225">
        <v>417</v>
      </c>
      <c r="D13" s="225">
        <v>411</v>
      </c>
      <c r="E13" s="225">
        <v>398</v>
      </c>
      <c r="F13" s="225">
        <v>269</v>
      </c>
      <c r="G13" s="225">
        <v>103</v>
      </c>
    </row>
    <row r="14" spans="1:12">
      <c r="A14" s="397"/>
      <c r="B14" s="87" t="s">
        <v>734</v>
      </c>
      <c r="C14" s="225">
        <v>302</v>
      </c>
      <c r="D14" s="225">
        <v>290</v>
      </c>
      <c r="E14" s="225">
        <v>275</v>
      </c>
      <c r="F14" s="225">
        <v>170</v>
      </c>
      <c r="G14" s="225">
        <v>71</v>
      </c>
    </row>
    <row r="15" spans="1:12">
      <c r="A15" s="397"/>
      <c r="B15" s="87" t="s">
        <v>683</v>
      </c>
      <c r="C15" s="225">
        <v>115</v>
      </c>
      <c r="D15" s="225">
        <v>121</v>
      </c>
      <c r="E15" s="225">
        <v>123</v>
      </c>
      <c r="F15" s="225">
        <v>99</v>
      </c>
      <c r="G15" s="225">
        <v>32</v>
      </c>
    </row>
    <row r="16" spans="1:12">
      <c r="A16" s="397"/>
      <c r="B16" s="87" t="s">
        <v>682</v>
      </c>
      <c r="C16" s="197">
        <v>27.577937649880095</v>
      </c>
      <c r="D16" s="197">
        <v>29.440389294403889</v>
      </c>
      <c r="E16" s="197">
        <v>30.904522613065328</v>
      </c>
      <c r="F16" s="197">
        <v>36.802973977695167</v>
      </c>
      <c r="G16" s="197">
        <v>31.067961165048541</v>
      </c>
    </row>
    <row r="17" spans="1:7">
      <c r="A17" s="323" t="s">
        <v>669</v>
      </c>
      <c r="B17" s="324"/>
      <c r="C17" s="331"/>
      <c r="D17" s="331"/>
      <c r="E17" s="331"/>
      <c r="F17" s="331"/>
      <c r="G17" s="331"/>
    </row>
    <row r="18" spans="1:7">
      <c r="A18" s="379" t="s">
        <v>400</v>
      </c>
      <c r="B18" s="379"/>
      <c r="C18" s="379"/>
      <c r="D18" s="379"/>
      <c r="E18" s="379"/>
      <c r="F18" s="379"/>
      <c r="G18" s="379"/>
    </row>
    <row r="19" spans="1:7" ht="45" customHeight="1">
      <c r="A19" s="379" t="s">
        <v>704</v>
      </c>
      <c r="B19" s="379"/>
      <c r="C19" s="379"/>
      <c r="D19" s="379"/>
      <c r="E19" s="379"/>
      <c r="F19" s="379"/>
      <c r="G19" s="379"/>
    </row>
    <row r="20" spans="1:7">
      <c r="A20" s="184"/>
      <c r="B20" s="184"/>
      <c r="C20" s="184"/>
      <c r="D20" s="184"/>
      <c r="E20" s="184"/>
      <c r="F20" s="184"/>
      <c r="G20" s="184"/>
    </row>
    <row r="21" spans="1:7" ht="32">
      <c r="G21" s="256" t="s">
        <v>131</v>
      </c>
    </row>
    <row r="29" spans="1:7" ht="14.5" customHeight="1"/>
    <row r="31" spans="1:7" ht="14.5" customHeight="1"/>
    <row r="35" spans="8:18" ht="14.5" customHeight="1"/>
    <row r="38" spans="8:18">
      <c r="H38"/>
      <c r="I38"/>
      <c r="J38"/>
      <c r="K38"/>
      <c r="L38"/>
      <c r="M38"/>
      <c r="N38"/>
      <c r="O38"/>
      <c r="P38"/>
      <c r="Q38"/>
      <c r="R38"/>
    </row>
    <row r="39" spans="8:18">
      <c r="H39"/>
      <c r="I39"/>
      <c r="J39"/>
      <c r="K39"/>
      <c r="L39"/>
      <c r="M39"/>
      <c r="N39"/>
      <c r="O39"/>
      <c r="P39"/>
      <c r="Q39"/>
      <c r="R39"/>
    </row>
    <row r="40" spans="8:18">
      <c r="H40"/>
      <c r="I40"/>
      <c r="J40"/>
      <c r="K40"/>
      <c r="L40"/>
      <c r="M40"/>
      <c r="N40"/>
      <c r="O40"/>
      <c r="P40"/>
      <c r="Q40"/>
      <c r="R40"/>
    </row>
    <row r="41" spans="8:18">
      <c r="H41"/>
      <c r="I41"/>
      <c r="J41"/>
      <c r="K41"/>
      <c r="L41"/>
      <c r="M41"/>
      <c r="N41"/>
      <c r="O41"/>
      <c r="P41"/>
      <c r="Q41"/>
      <c r="R41"/>
    </row>
    <row r="42" spans="8:18">
      <c r="H42"/>
      <c r="I42"/>
      <c r="J42"/>
      <c r="K42"/>
      <c r="L42"/>
      <c r="M42"/>
      <c r="N42"/>
      <c r="O42"/>
      <c r="P42"/>
      <c r="Q42"/>
      <c r="R42"/>
    </row>
  </sheetData>
  <mergeCells count="5">
    <mergeCell ref="A5:A8"/>
    <mergeCell ref="A9:A12"/>
    <mergeCell ref="A13:A16"/>
    <mergeCell ref="A18:G18"/>
    <mergeCell ref="A19:G19"/>
  </mergeCells>
  <phoneticPr fontId="2"/>
  <hyperlinks>
    <hyperlink ref="G21" location="説明・目次!A1" display="説明・目次!A1" xr:uid="{1A2F6912-2FE0-064A-9DB0-DC2CA30A3021}"/>
  </hyperlinks>
  <pageMargins left="0.70866141732283472" right="0.70866141732283472" top="0.74803149606299213" bottom="0.74803149606299213" header="0.31496062992125984" footer="0.31496062992125984"/>
  <pageSetup paperSize="9" scale="76" fitToHeight="0" orientation="portrait" verticalDpi="300" r:id="rId1"/>
  <colBreaks count="1" manualBreakCount="1">
    <brk id="17" max="1048575"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FC009-F11D-774B-B408-05CBF0F1DB88}">
  <sheetPr>
    <tabColor theme="4" tint="-0.499984740745262"/>
    <pageSetUpPr fitToPage="1"/>
  </sheetPr>
  <dimension ref="A1:R42"/>
  <sheetViews>
    <sheetView view="pageBreakPreview" zoomScaleNormal="100" zoomScaleSheetLayoutView="100" workbookViewId="0">
      <selection activeCell="G15" sqref="G15"/>
    </sheetView>
  </sheetViews>
  <sheetFormatPr baseColWidth="10" defaultColWidth="9" defaultRowHeight="15"/>
  <cols>
    <col min="1" max="1" width="9.5" style="18" customWidth="1"/>
    <col min="2" max="2" width="16.83203125" style="18" customWidth="1"/>
    <col min="3" max="9" width="9.83203125" style="18" customWidth="1"/>
    <col min="10" max="10" width="11" style="18" customWidth="1"/>
    <col min="11" max="13" width="9.83203125" style="18" customWidth="1"/>
    <col min="14" max="17" width="10.33203125" style="18" customWidth="1"/>
    <col min="18" max="16384" width="9" style="18"/>
  </cols>
  <sheetData>
    <row r="1" spans="1:12" ht="22">
      <c r="A1" s="147" t="s">
        <v>129</v>
      </c>
      <c r="B1" s="10"/>
      <c r="C1" s="10"/>
      <c r="D1" s="10"/>
      <c r="E1" s="10"/>
      <c r="F1" s="10"/>
      <c r="G1" s="10"/>
      <c r="H1" s="10"/>
      <c r="I1" s="10"/>
      <c r="J1" s="10"/>
      <c r="K1" s="10"/>
      <c r="L1" s="10"/>
    </row>
    <row r="2" spans="1:12">
      <c r="D2" s="139"/>
      <c r="E2" s="139"/>
      <c r="F2" s="139"/>
    </row>
    <row r="3" spans="1:12">
      <c r="A3" s="27" t="s">
        <v>379</v>
      </c>
    </row>
    <row r="4" spans="1:12">
      <c r="A4" s="208"/>
      <c r="B4" s="209"/>
      <c r="C4" s="210">
        <v>2018</v>
      </c>
      <c r="D4" s="210">
        <v>2019</v>
      </c>
      <c r="E4" s="210">
        <v>2020</v>
      </c>
      <c r="F4" s="210">
        <v>2021</v>
      </c>
      <c r="G4" s="210">
        <v>2022</v>
      </c>
    </row>
    <row r="5" spans="1:12">
      <c r="A5" s="398" t="s">
        <v>443</v>
      </c>
      <c r="B5" s="87" t="s">
        <v>381</v>
      </c>
      <c r="C5" s="224">
        <v>84.899999999999991</v>
      </c>
      <c r="D5" s="224">
        <v>81.5</v>
      </c>
      <c r="E5" s="224">
        <v>69.3</v>
      </c>
      <c r="F5" s="224">
        <v>68</v>
      </c>
      <c r="G5" s="224">
        <v>52.5</v>
      </c>
    </row>
    <row r="6" spans="1:12">
      <c r="A6" s="399"/>
      <c r="B6" s="87" t="s">
        <v>382</v>
      </c>
      <c r="C6" s="224">
        <v>14.2</v>
      </c>
      <c r="D6" s="224">
        <v>17.7</v>
      </c>
      <c r="E6" s="224">
        <v>27.400000000000002</v>
      </c>
      <c r="F6" s="224">
        <v>27</v>
      </c>
      <c r="G6" s="224">
        <v>41.3</v>
      </c>
    </row>
    <row r="7" spans="1:12">
      <c r="A7" s="400"/>
      <c r="B7" s="87" t="s">
        <v>383</v>
      </c>
      <c r="C7" s="224">
        <v>0.8</v>
      </c>
      <c r="D7" s="224">
        <v>0.89999999999999991</v>
      </c>
      <c r="E7" s="224">
        <v>3.3000000000000003</v>
      </c>
      <c r="F7" s="224">
        <v>4</v>
      </c>
      <c r="G7" s="224">
        <v>6.2</v>
      </c>
    </row>
    <row r="8" spans="1:12">
      <c r="A8" s="398" t="s">
        <v>374</v>
      </c>
      <c r="B8" s="87" t="s">
        <v>381</v>
      </c>
      <c r="C8" s="224">
        <v>87.4</v>
      </c>
      <c r="D8" s="224">
        <v>84.8</v>
      </c>
      <c r="E8" s="224">
        <v>84</v>
      </c>
      <c r="F8" s="224">
        <v>90</v>
      </c>
      <c r="G8" s="224">
        <v>62</v>
      </c>
    </row>
    <row r="9" spans="1:12">
      <c r="A9" s="399"/>
      <c r="B9" s="87" t="s">
        <v>382</v>
      </c>
      <c r="C9" s="224">
        <v>11.799999999999999</v>
      </c>
      <c r="D9" s="224">
        <v>14.7</v>
      </c>
      <c r="E9" s="224">
        <v>15.5</v>
      </c>
      <c r="F9" s="224">
        <v>10</v>
      </c>
      <c r="G9" s="224">
        <v>38</v>
      </c>
    </row>
    <row r="10" spans="1:12">
      <c r="A10" s="400"/>
      <c r="B10" s="87" t="s">
        <v>383</v>
      </c>
      <c r="C10" s="224">
        <v>0.8</v>
      </c>
      <c r="D10" s="224">
        <v>0.5</v>
      </c>
      <c r="E10" s="224">
        <v>0.5</v>
      </c>
      <c r="F10" s="224">
        <v>0</v>
      </c>
      <c r="G10" s="224">
        <v>0</v>
      </c>
    </row>
    <row r="11" spans="1:12">
      <c r="A11" s="323" t="s">
        <v>669</v>
      </c>
      <c r="B11" s="324"/>
      <c r="C11" s="331"/>
      <c r="D11" s="331"/>
      <c r="E11" s="331"/>
      <c r="F11" s="331"/>
      <c r="G11" s="331"/>
    </row>
    <row r="12" spans="1:12" ht="31" customHeight="1">
      <c r="A12" s="379" t="s">
        <v>400</v>
      </c>
      <c r="B12" s="379"/>
      <c r="C12" s="379"/>
      <c r="D12" s="379"/>
      <c r="E12" s="379"/>
      <c r="F12" s="379"/>
      <c r="G12" s="379"/>
    </row>
    <row r="13" spans="1:12" ht="45" customHeight="1">
      <c r="A13" s="379" t="s">
        <v>704</v>
      </c>
      <c r="B13" s="379"/>
      <c r="C13" s="379"/>
      <c r="D13" s="379"/>
      <c r="E13" s="379"/>
      <c r="F13" s="379"/>
      <c r="G13" s="379"/>
    </row>
    <row r="14" spans="1:12">
      <c r="B14" s="139"/>
      <c r="C14" s="139"/>
      <c r="D14" s="211"/>
      <c r="E14" s="211"/>
      <c r="F14" s="211"/>
      <c r="G14" s="211"/>
    </row>
    <row r="15" spans="1:12" ht="32">
      <c r="G15" s="256" t="s">
        <v>131</v>
      </c>
    </row>
    <row r="20" ht="14.5" customHeight="1"/>
    <row r="29" ht="14.5" customHeight="1"/>
    <row r="31" ht="14.5" customHeight="1"/>
    <row r="35" spans="8:18" ht="14.5" customHeight="1"/>
    <row r="38" spans="8:18">
      <c r="H38"/>
      <c r="I38"/>
      <c r="J38"/>
      <c r="K38"/>
      <c r="L38"/>
      <c r="M38"/>
      <c r="N38"/>
      <c r="O38"/>
      <c r="P38"/>
      <c r="Q38"/>
      <c r="R38"/>
    </row>
    <row r="39" spans="8:18">
      <c r="H39"/>
      <c r="I39"/>
      <c r="J39"/>
      <c r="K39"/>
      <c r="L39"/>
      <c r="M39"/>
      <c r="N39"/>
      <c r="O39"/>
      <c r="P39"/>
      <c r="Q39"/>
      <c r="R39"/>
    </row>
    <row r="40" spans="8:18">
      <c r="H40"/>
      <c r="I40"/>
      <c r="J40"/>
      <c r="K40"/>
      <c r="L40"/>
      <c r="M40"/>
      <c r="N40"/>
      <c r="O40"/>
      <c r="P40"/>
      <c r="Q40"/>
      <c r="R40"/>
    </row>
    <row r="41" spans="8:18">
      <c r="H41"/>
      <c r="I41"/>
      <c r="J41"/>
      <c r="K41"/>
      <c r="L41"/>
      <c r="M41"/>
      <c r="N41"/>
      <c r="O41"/>
      <c r="P41"/>
      <c r="Q41"/>
      <c r="R41"/>
    </row>
    <row r="42" spans="8:18">
      <c r="H42"/>
      <c r="I42"/>
      <c r="J42"/>
      <c r="K42"/>
      <c r="L42"/>
      <c r="M42"/>
      <c r="N42"/>
      <c r="O42"/>
      <c r="P42"/>
      <c r="Q42"/>
      <c r="R42"/>
    </row>
  </sheetData>
  <mergeCells count="4">
    <mergeCell ref="A5:A7"/>
    <mergeCell ref="A8:A10"/>
    <mergeCell ref="A12:G12"/>
    <mergeCell ref="A13:G13"/>
  </mergeCells>
  <phoneticPr fontId="2"/>
  <hyperlinks>
    <hyperlink ref="G15" location="説明・目次!A1" display="説明・目次!A1" xr:uid="{BF171B77-0990-4444-8B42-ECB9F7EC7D3E}"/>
  </hyperlinks>
  <pageMargins left="0.70866141732283472" right="0.70866141732283472" top="0.74803149606299213" bottom="0.74803149606299213" header="0.31496062992125984" footer="0.31496062992125984"/>
  <pageSetup paperSize="9" fitToHeight="0" orientation="portrait" verticalDpi="300" r:id="rId1"/>
  <colBreaks count="1" manualBreakCount="1">
    <brk id="17"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36CDD-919C-3541-92E8-3955A20A273F}">
  <sheetPr>
    <tabColor theme="4" tint="-0.499984740745262"/>
    <pageSetUpPr fitToPage="1"/>
  </sheetPr>
  <dimension ref="A1:Q42"/>
  <sheetViews>
    <sheetView view="pageBreakPreview" zoomScaleNormal="100" zoomScaleSheetLayoutView="100" workbookViewId="0">
      <selection activeCell="F11" sqref="F11"/>
    </sheetView>
  </sheetViews>
  <sheetFormatPr baseColWidth="10" defaultColWidth="9" defaultRowHeight="15"/>
  <cols>
    <col min="1" max="1" width="9.5" style="18" customWidth="1"/>
    <col min="2" max="8" width="9.83203125" style="18" customWidth="1"/>
    <col min="9" max="9" width="11" style="18" customWidth="1"/>
    <col min="10" max="12" width="9.83203125" style="18" customWidth="1"/>
    <col min="13" max="16" width="10.33203125" style="18" customWidth="1"/>
    <col min="17" max="16384" width="9" style="18"/>
  </cols>
  <sheetData>
    <row r="1" spans="1:13" ht="22">
      <c r="A1" s="147" t="s">
        <v>129</v>
      </c>
      <c r="B1" s="10"/>
      <c r="C1" s="10"/>
      <c r="D1" s="10"/>
      <c r="E1" s="10"/>
      <c r="F1" s="10"/>
      <c r="G1" s="10"/>
      <c r="H1" s="10"/>
      <c r="I1" s="10"/>
      <c r="J1" s="10"/>
      <c r="K1" s="10"/>
    </row>
    <row r="2" spans="1:13">
      <c r="D2" s="139"/>
      <c r="E2" s="139"/>
      <c r="F2" s="139"/>
    </row>
    <row r="3" spans="1:13">
      <c r="A3" s="27" t="s">
        <v>703</v>
      </c>
    </row>
    <row r="4" spans="1:13">
      <c r="A4" s="212"/>
      <c r="B4" s="195">
        <v>2018</v>
      </c>
      <c r="C4" s="195">
        <v>2019</v>
      </c>
      <c r="D4" s="195">
        <v>2020</v>
      </c>
      <c r="E4" s="195">
        <v>2021</v>
      </c>
      <c r="F4" s="195">
        <v>2022</v>
      </c>
    </row>
    <row r="5" spans="1:13">
      <c r="A5" s="263" t="s">
        <v>443</v>
      </c>
      <c r="B5" s="223" t="s">
        <v>12</v>
      </c>
      <c r="C5" s="223" t="s">
        <v>12</v>
      </c>
      <c r="D5" s="223" t="s">
        <v>12</v>
      </c>
      <c r="E5" s="154">
        <v>424480</v>
      </c>
      <c r="F5" s="154">
        <v>570933</v>
      </c>
    </row>
    <row r="6" spans="1:13">
      <c r="A6" s="263" t="s">
        <v>349</v>
      </c>
      <c r="B6" s="223">
        <v>483388</v>
      </c>
      <c r="C6" s="223">
        <v>622206</v>
      </c>
      <c r="D6" s="223">
        <v>507638</v>
      </c>
      <c r="E6" s="154">
        <v>624912</v>
      </c>
      <c r="F6" s="154">
        <v>1650470</v>
      </c>
    </row>
    <row r="7" spans="1:13">
      <c r="A7" s="323" t="s">
        <v>699</v>
      </c>
      <c r="B7" s="323"/>
      <c r="C7" s="324"/>
      <c r="D7" s="324"/>
      <c r="E7" s="326"/>
      <c r="F7" s="326"/>
      <c r="G7" s="211"/>
    </row>
    <row r="8" spans="1:13" ht="60" customHeight="1">
      <c r="A8" s="379" t="s">
        <v>697</v>
      </c>
      <c r="B8" s="379"/>
      <c r="C8" s="379"/>
      <c r="D8" s="379"/>
      <c r="E8" s="379"/>
      <c r="F8" s="379"/>
      <c r="G8" s="70"/>
      <c r="H8" s="70"/>
      <c r="I8" s="70"/>
      <c r="J8" s="70"/>
      <c r="K8" s="70"/>
      <c r="L8" s="70"/>
      <c r="M8" s="70"/>
    </row>
    <row r="9" spans="1:13">
      <c r="A9" s="328"/>
      <c r="B9" s="329"/>
      <c r="C9" s="329"/>
      <c r="D9" s="329"/>
      <c r="E9" s="330"/>
      <c r="F9" s="330"/>
    </row>
    <row r="10" spans="1:13">
      <c r="A10" s="141"/>
      <c r="B10" s="139"/>
      <c r="C10" s="139"/>
      <c r="D10" s="211"/>
      <c r="E10" s="211"/>
      <c r="F10" s="211"/>
    </row>
    <row r="11" spans="1:13" ht="32">
      <c r="F11" s="256" t="s">
        <v>131</v>
      </c>
    </row>
    <row r="16" spans="1:13" ht="14.5" customHeight="1"/>
    <row r="21" ht="14.5" customHeight="1"/>
    <row r="30" ht="14.5" customHeight="1"/>
    <row r="32" ht="14.5" customHeight="1"/>
    <row r="36" spans="7:17" ht="14.5" customHeight="1"/>
    <row r="38" spans="7:17">
      <c r="G38"/>
      <c r="H38"/>
      <c r="I38"/>
      <c r="J38"/>
      <c r="K38"/>
      <c r="L38"/>
      <c r="M38"/>
      <c r="N38"/>
      <c r="O38"/>
      <c r="P38"/>
      <c r="Q38"/>
    </row>
    <row r="39" spans="7:17">
      <c r="G39"/>
      <c r="H39"/>
      <c r="I39"/>
      <c r="J39"/>
      <c r="K39"/>
      <c r="L39"/>
      <c r="M39"/>
      <c r="N39"/>
      <c r="O39"/>
      <c r="P39"/>
      <c r="Q39"/>
    </row>
    <row r="40" spans="7:17">
      <c r="G40"/>
      <c r="H40"/>
      <c r="I40"/>
      <c r="J40"/>
      <c r="K40"/>
      <c r="L40"/>
      <c r="M40"/>
      <c r="N40"/>
      <c r="O40"/>
      <c r="P40"/>
      <c r="Q40"/>
    </row>
    <row r="41" spans="7:17">
      <c r="G41"/>
      <c r="H41"/>
      <c r="I41"/>
      <c r="J41"/>
      <c r="K41"/>
      <c r="L41"/>
      <c r="M41"/>
      <c r="N41"/>
      <c r="O41"/>
      <c r="P41"/>
      <c r="Q41"/>
    </row>
    <row r="42" spans="7:17">
      <c r="G42"/>
      <c r="H42"/>
      <c r="I42"/>
      <c r="J42"/>
      <c r="K42"/>
      <c r="L42"/>
      <c r="M42"/>
      <c r="N42"/>
      <c r="O42"/>
      <c r="P42"/>
      <c r="Q42"/>
    </row>
  </sheetData>
  <mergeCells count="1">
    <mergeCell ref="A8:F8"/>
  </mergeCells>
  <phoneticPr fontId="2"/>
  <hyperlinks>
    <hyperlink ref="F11" location="説明・目次!A1" display="説明・目次!A1" xr:uid="{F7991124-BFD1-4A4B-A161-B85B407B4DA1}"/>
  </hyperlinks>
  <pageMargins left="0.70866141732283472" right="0.70866141732283472" top="0.74803149606299213" bottom="0.74803149606299213" header="0.31496062992125984" footer="0.31496062992125984"/>
  <pageSetup paperSize="9" fitToHeight="0" orientation="portrait" verticalDpi="300" r:id="rId1"/>
  <colBreaks count="1" manualBreakCount="1">
    <brk id="16"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42F5F-6AC2-3746-BEFD-FA0A52DECDE7}">
  <sheetPr>
    <tabColor theme="4" tint="-0.499984740745262"/>
    <pageSetUpPr fitToPage="1"/>
  </sheetPr>
  <dimension ref="A1:Q28"/>
  <sheetViews>
    <sheetView view="pageBreakPreview" zoomScaleNormal="100" zoomScaleSheetLayoutView="100" workbookViewId="0">
      <selection activeCell="E7" sqref="E7"/>
    </sheetView>
  </sheetViews>
  <sheetFormatPr baseColWidth="10" defaultColWidth="9" defaultRowHeight="15"/>
  <cols>
    <col min="1" max="6" width="12.83203125" style="18" customWidth="1"/>
    <col min="7" max="8" width="9.83203125" style="18" customWidth="1"/>
    <col min="9" max="9" width="11" style="18" customWidth="1"/>
    <col min="10" max="12" width="9.83203125" style="18" customWidth="1"/>
    <col min="13" max="16" width="10.33203125" style="18" customWidth="1"/>
    <col min="17" max="16384" width="9" style="18"/>
  </cols>
  <sheetData>
    <row r="1" spans="1:13" ht="22">
      <c r="A1" s="147" t="s">
        <v>129</v>
      </c>
      <c r="B1" s="10"/>
      <c r="C1" s="10"/>
      <c r="D1" s="10"/>
      <c r="E1" s="10"/>
      <c r="F1" s="10"/>
      <c r="G1" s="10"/>
      <c r="H1" s="10"/>
      <c r="I1" s="10"/>
      <c r="J1" s="10"/>
      <c r="K1" s="10"/>
    </row>
    <row r="2" spans="1:13">
      <c r="D2" s="139"/>
      <c r="E2" s="139"/>
      <c r="F2" s="139"/>
    </row>
    <row r="3" spans="1:13">
      <c r="A3" s="27" t="s">
        <v>384</v>
      </c>
    </row>
    <row r="4" spans="1:13">
      <c r="A4" s="213"/>
      <c r="B4" s="195">
        <v>2018</v>
      </c>
      <c r="C4" s="195">
        <v>2019</v>
      </c>
      <c r="D4" s="195">
        <v>2020</v>
      </c>
      <c r="E4" s="195">
        <v>2021</v>
      </c>
      <c r="F4" s="195">
        <v>2022</v>
      </c>
    </row>
    <row r="5" spans="1:13">
      <c r="A5" s="263" t="s">
        <v>443</v>
      </c>
      <c r="B5" s="222" t="s">
        <v>20</v>
      </c>
      <c r="C5" s="222" t="s">
        <v>20</v>
      </c>
      <c r="D5" s="222" t="s">
        <v>20</v>
      </c>
      <c r="E5" s="222">
        <v>79.11</v>
      </c>
      <c r="F5" s="222">
        <v>77.72</v>
      </c>
    </row>
    <row r="6" spans="1:13">
      <c r="A6" s="263" t="s">
        <v>349</v>
      </c>
      <c r="B6" s="222">
        <v>88.539999999999992</v>
      </c>
      <c r="C6" s="222">
        <v>87.99</v>
      </c>
      <c r="D6" s="222">
        <v>88.7</v>
      </c>
      <c r="E6" s="222">
        <v>88.72</v>
      </c>
      <c r="F6" s="222">
        <v>94.99</v>
      </c>
      <c r="G6" s="327"/>
    </row>
    <row r="7" spans="1:13">
      <c r="A7" s="323" t="s">
        <v>699</v>
      </c>
      <c r="B7" s="323"/>
      <c r="C7" s="324"/>
      <c r="D7" s="324"/>
      <c r="E7" s="326"/>
      <c r="F7" s="326"/>
      <c r="G7" s="211"/>
    </row>
    <row r="8" spans="1:13" ht="45" customHeight="1">
      <c r="A8" s="379" t="s">
        <v>697</v>
      </c>
      <c r="B8" s="379"/>
      <c r="C8" s="379"/>
      <c r="D8" s="379"/>
      <c r="E8" s="379"/>
      <c r="F8" s="379"/>
      <c r="G8" s="70"/>
      <c r="H8" s="70"/>
      <c r="I8" s="70"/>
      <c r="J8" s="70"/>
      <c r="K8" s="70"/>
      <c r="L8" s="70"/>
      <c r="M8" s="70"/>
    </row>
    <row r="9" spans="1:13">
      <c r="A9" s="184"/>
      <c r="B9" s="184"/>
      <c r="C9" s="184"/>
      <c r="D9" s="184"/>
      <c r="E9" s="184"/>
      <c r="F9" s="184"/>
      <c r="G9" s="184"/>
      <c r="H9" s="184"/>
      <c r="I9" s="184"/>
      <c r="J9" s="184"/>
      <c r="K9" s="184"/>
      <c r="L9" s="184"/>
      <c r="M9" s="184"/>
    </row>
    <row r="10" spans="1:13" ht="32">
      <c r="F10" s="256" t="s">
        <v>131</v>
      </c>
    </row>
    <row r="14" spans="1:13" ht="14.5" customHeight="1"/>
    <row r="16" spans="1:13" ht="14.5" customHeight="1"/>
    <row r="20" spans="7:17" ht="14.5" customHeight="1"/>
    <row r="22" spans="7:17">
      <c r="G22"/>
      <c r="H22"/>
      <c r="I22"/>
      <c r="J22"/>
      <c r="K22"/>
      <c r="L22"/>
      <c r="M22"/>
      <c r="N22"/>
      <c r="O22"/>
      <c r="P22"/>
      <c r="Q22"/>
    </row>
    <row r="23" spans="7:17">
      <c r="G23"/>
      <c r="H23"/>
      <c r="I23"/>
      <c r="J23"/>
      <c r="K23"/>
      <c r="L23"/>
      <c r="M23"/>
      <c r="N23"/>
      <c r="O23"/>
      <c r="P23"/>
      <c r="Q23"/>
    </row>
    <row r="24" spans="7:17">
      <c r="G24"/>
      <c r="H24"/>
      <c r="I24"/>
      <c r="J24"/>
      <c r="K24"/>
      <c r="L24"/>
      <c r="M24"/>
      <c r="N24"/>
      <c r="O24"/>
      <c r="P24"/>
      <c r="Q24"/>
    </row>
    <row r="25" spans="7:17">
      <c r="G25"/>
      <c r="H25"/>
      <c r="I25"/>
      <c r="J25"/>
      <c r="K25"/>
      <c r="L25"/>
      <c r="M25"/>
      <c r="N25"/>
      <c r="O25"/>
      <c r="P25"/>
      <c r="Q25"/>
    </row>
    <row r="26" spans="7:17">
      <c r="G26"/>
      <c r="H26"/>
      <c r="I26"/>
      <c r="J26"/>
      <c r="K26"/>
      <c r="L26"/>
      <c r="M26"/>
      <c r="N26"/>
      <c r="O26"/>
      <c r="P26"/>
      <c r="Q26"/>
    </row>
    <row r="28" spans="7:17">
      <c r="G28" s="18">
        <v>2022</v>
      </c>
    </row>
  </sheetData>
  <mergeCells count="1">
    <mergeCell ref="A8:F8"/>
  </mergeCells>
  <phoneticPr fontId="2"/>
  <hyperlinks>
    <hyperlink ref="F10" location="説明・目次!A1" display="説明・目次!A1" xr:uid="{95EC0D6F-138D-984A-A738-47BE773C3DEE}"/>
  </hyperlinks>
  <pageMargins left="0.70866141732283472" right="0.70866141732283472" top="0.74803149606299213" bottom="0.74803149606299213" header="0.31496062992125984" footer="0.31496062992125984"/>
  <pageSetup paperSize="9" fitToHeight="0" orientation="portrait" verticalDpi="300" r:id="rId1"/>
  <colBreaks count="1" manualBreakCount="1">
    <brk id="16" max="1048575"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A73D0-A416-3141-BBFA-CAE341448AE8}">
  <sheetPr>
    <tabColor theme="4" tint="-0.499984740745262"/>
    <pageSetUpPr fitToPage="1"/>
  </sheetPr>
  <dimension ref="A1:I36"/>
  <sheetViews>
    <sheetView view="pageBreakPreview" zoomScaleNormal="100" zoomScaleSheetLayoutView="100" workbookViewId="0"/>
  </sheetViews>
  <sheetFormatPr baseColWidth="10" defaultColWidth="9" defaultRowHeight="15"/>
  <cols>
    <col min="1" max="1" width="39.33203125" style="18" customWidth="1"/>
    <col min="2" max="6" width="9.83203125" style="18" customWidth="1"/>
    <col min="7" max="8" width="10.33203125" style="18" customWidth="1"/>
    <col min="9" max="16384" width="9" style="18"/>
  </cols>
  <sheetData>
    <row r="1" spans="1:6" ht="22">
      <c r="A1" s="147" t="s">
        <v>129</v>
      </c>
      <c r="B1" s="10"/>
      <c r="C1" s="10"/>
      <c r="D1" s="10"/>
      <c r="E1" s="10"/>
      <c r="F1" s="10"/>
    </row>
    <row r="2" spans="1:6">
      <c r="D2" s="139"/>
      <c r="E2" s="139"/>
      <c r="F2" s="139"/>
    </row>
    <row r="3" spans="1:6">
      <c r="A3" s="230" t="s">
        <v>385</v>
      </c>
      <c r="B3"/>
      <c r="C3"/>
      <c r="D3"/>
      <c r="E3"/>
      <c r="F3"/>
    </row>
    <row r="4" spans="1:6">
      <c r="A4" s="264"/>
      <c r="B4" s="265">
        <v>2018</v>
      </c>
      <c r="C4" s="265">
        <v>2019</v>
      </c>
      <c r="D4" s="265">
        <v>2020</v>
      </c>
      <c r="E4" s="265">
        <v>2021</v>
      </c>
      <c r="F4" s="265">
        <v>2022</v>
      </c>
    </row>
    <row r="5" spans="1:6">
      <c r="A5" s="266" t="s">
        <v>386</v>
      </c>
      <c r="B5" s="267">
        <v>27.098321342925658</v>
      </c>
      <c r="C5" s="267">
        <v>25.728155339805824</v>
      </c>
      <c r="D5" s="267">
        <v>34</v>
      </c>
      <c r="E5" s="267">
        <v>9.6654275092936803</v>
      </c>
      <c r="F5" s="267">
        <v>35.9</v>
      </c>
    </row>
    <row r="6" spans="1:6">
      <c r="A6" s="266" t="s">
        <v>387</v>
      </c>
      <c r="B6" s="267">
        <v>12.643678160919542</v>
      </c>
      <c r="C6" s="267">
        <v>19.736842105263158</v>
      </c>
      <c r="D6" s="267">
        <v>15.714285714285714</v>
      </c>
      <c r="E6" s="267">
        <v>8</v>
      </c>
      <c r="F6" s="267">
        <v>17.399999999999999</v>
      </c>
    </row>
    <row r="7" spans="1:6">
      <c r="A7" s="266" t="s">
        <v>388</v>
      </c>
      <c r="B7" s="268" t="s">
        <v>674</v>
      </c>
      <c r="C7" s="268" t="s">
        <v>674</v>
      </c>
      <c r="D7" s="268" t="s">
        <v>674</v>
      </c>
      <c r="E7" s="267">
        <v>0</v>
      </c>
      <c r="F7" s="267">
        <v>0</v>
      </c>
    </row>
    <row r="8" spans="1:6">
      <c r="A8" s="266" t="s">
        <v>389</v>
      </c>
      <c r="B8" s="267">
        <v>14.814814814814813</v>
      </c>
      <c r="C8" s="267">
        <v>5.5555555555555554</v>
      </c>
      <c r="D8" s="267">
        <v>13.333333333333334</v>
      </c>
      <c r="E8" s="267">
        <v>0</v>
      </c>
      <c r="F8" s="267">
        <v>0</v>
      </c>
    </row>
    <row r="9" spans="1:6">
      <c r="A9" s="266" t="s">
        <v>735</v>
      </c>
      <c r="B9" s="267" t="s">
        <v>674</v>
      </c>
      <c r="C9" s="267" t="s">
        <v>674</v>
      </c>
      <c r="D9" s="267" t="s">
        <v>674</v>
      </c>
      <c r="E9" s="267" t="s">
        <v>674</v>
      </c>
      <c r="F9" s="267">
        <v>100</v>
      </c>
    </row>
    <row r="10" spans="1:6">
      <c r="A10" s="266" t="s">
        <v>390</v>
      </c>
      <c r="B10" s="267">
        <v>0</v>
      </c>
      <c r="C10" s="267">
        <v>0</v>
      </c>
      <c r="D10" s="267">
        <v>0</v>
      </c>
      <c r="E10" s="267">
        <v>0</v>
      </c>
      <c r="F10" s="268" t="s">
        <v>701</v>
      </c>
    </row>
    <row r="11" spans="1:6">
      <c r="A11" s="266" t="s">
        <v>391</v>
      </c>
      <c r="B11" s="267">
        <v>15.384615384615385</v>
      </c>
      <c r="C11" s="267">
        <v>40</v>
      </c>
      <c r="D11" s="267">
        <v>44.186046511627907</v>
      </c>
      <c r="E11" s="267">
        <v>54.761904761904766</v>
      </c>
      <c r="F11" s="267">
        <v>41.7</v>
      </c>
    </row>
    <row r="12" spans="1:6">
      <c r="A12" s="266" t="s">
        <v>736</v>
      </c>
      <c r="B12" s="267">
        <v>100</v>
      </c>
      <c r="C12" s="267">
        <v>100</v>
      </c>
      <c r="D12" s="267">
        <v>100</v>
      </c>
      <c r="E12" s="267">
        <v>100</v>
      </c>
      <c r="F12" s="267">
        <v>100</v>
      </c>
    </row>
    <row r="13" spans="1:6">
      <c r="A13" s="266" t="s">
        <v>392</v>
      </c>
      <c r="B13" s="267">
        <v>0</v>
      </c>
      <c r="C13" s="267">
        <v>100</v>
      </c>
      <c r="D13" s="267">
        <v>100</v>
      </c>
      <c r="E13" s="267">
        <v>100</v>
      </c>
      <c r="F13" s="268" t="s">
        <v>701</v>
      </c>
    </row>
    <row r="14" spans="1:6" ht="14.5" customHeight="1">
      <c r="A14" s="266" t="s">
        <v>737</v>
      </c>
      <c r="B14" s="267">
        <v>61.53846153846154</v>
      </c>
      <c r="C14" s="267">
        <v>36.84210526315789</v>
      </c>
      <c r="D14" s="267">
        <v>18.181818181818183</v>
      </c>
      <c r="E14" s="267">
        <v>0</v>
      </c>
      <c r="F14" s="268" t="s">
        <v>701</v>
      </c>
    </row>
    <row r="15" spans="1:6">
      <c r="A15" s="266" t="s">
        <v>393</v>
      </c>
      <c r="B15" s="267">
        <v>18.461538461538463</v>
      </c>
      <c r="C15" s="267">
        <v>3.7037037037037033</v>
      </c>
      <c r="D15" s="267">
        <v>0</v>
      </c>
      <c r="E15" s="267">
        <v>0</v>
      </c>
      <c r="F15" s="267">
        <v>100</v>
      </c>
    </row>
    <row r="16" spans="1:6">
      <c r="A16" s="266" t="s">
        <v>394</v>
      </c>
      <c r="B16" s="267">
        <v>100</v>
      </c>
      <c r="C16" s="267">
        <v>50</v>
      </c>
      <c r="D16" s="267">
        <v>0</v>
      </c>
      <c r="E16" s="267">
        <v>0</v>
      </c>
      <c r="F16" s="267">
        <v>100</v>
      </c>
    </row>
    <row r="17" spans="1:9">
      <c r="A17" s="266" t="s">
        <v>395</v>
      </c>
      <c r="B17" s="267">
        <v>100</v>
      </c>
      <c r="C17" s="267">
        <v>100</v>
      </c>
      <c r="D17" s="267">
        <v>100</v>
      </c>
      <c r="E17" s="267">
        <v>0</v>
      </c>
      <c r="F17" s="268" t="s">
        <v>701</v>
      </c>
    </row>
    <row r="18" spans="1:9" ht="30" customHeight="1">
      <c r="A18" s="401" t="s">
        <v>697</v>
      </c>
      <c r="B18" s="401"/>
      <c r="C18" s="401"/>
      <c r="D18" s="401"/>
      <c r="E18" s="401"/>
      <c r="F18" s="401"/>
    </row>
    <row r="19" spans="1:9">
      <c r="A19" s="205" t="s">
        <v>702</v>
      </c>
      <c r="B19" s="218"/>
      <c r="C19" s="218"/>
      <c r="D19" s="269"/>
      <c r="E19" s="269"/>
      <c r="F19" s="269"/>
    </row>
    <row r="20" spans="1:9" ht="32">
      <c r="F20" s="256" t="s">
        <v>131</v>
      </c>
    </row>
    <row r="24" spans="1:9" ht="14.5" customHeight="1"/>
    <row r="26" spans="1:9" ht="14.5" customHeight="1"/>
    <row r="30" spans="1:9" ht="14.5" customHeight="1"/>
    <row r="32" spans="1:9">
      <c r="G32"/>
      <c r="H32"/>
      <c r="I32"/>
    </row>
    <row r="33" spans="7:9">
      <c r="G33"/>
      <c r="H33"/>
      <c r="I33"/>
    </row>
    <row r="34" spans="7:9">
      <c r="G34"/>
      <c r="H34"/>
      <c r="I34"/>
    </row>
    <row r="35" spans="7:9">
      <c r="G35"/>
      <c r="H35"/>
      <c r="I35"/>
    </row>
    <row r="36" spans="7:9">
      <c r="G36"/>
      <c r="H36"/>
      <c r="I36"/>
    </row>
  </sheetData>
  <mergeCells count="1">
    <mergeCell ref="A18:F18"/>
  </mergeCells>
  <phoneticPr fontId="2"/>
  <hyperlinks>
    <hyperlink ref="F20" location="説明・目次!A1" display="説明・目次!A1" xr:uid="{793CD257-6220-A640-81B4-88D2B9C5C361}"/>
  </hyperlinks>
  <pageMargins left="0.70866141732283472" right="0.70866141732283472" top="0.74803149606299213" bottom="0.74803149606299213" header="0.31496062992125984" footer="0.31496062992125984"/>
  <pageSetup paperSize="9" scale="92" fitToHeight="0" orientation="portrait" verticalDpi="300" r:id="rId1"/>
  <colBreaks count="1" manualBreakCount="1">
    <brk id="8" max="1048575" man="1"/>
  </col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D52C9-837B-4920-8870-9630A504D749}">
  <sheetPr>
    <tabColor theme="4" tint="-0.499984740745262"/>
    <pageSetUpPr fitToPage="1"/>
  </sheetPr>
  <dimension ref="A1:P11"/>
  <sheetViews>
    <sheetView view="pageBreakPreview" zoomScaleNormal="100" zoomScaleSheetLayoutView="100" workbookViewId="0">
      <selection activeCell="M11" sqref="M11"/>
    </sheetView>
  </sheetViews>
  <sheetFormatPr baseColWidth="10" defaultColWidth="9" defaultRowHeight="15"/>
  <cols>
    <col min="1" max="1" width="56.6640625" style="18" customWidth="1"/>
    <col min="2" max="12" width="9.5" style="18" customWidth="1"/>
    <col min="13" max="13" width="9.5" style="18" bestFit="1" customWidth="1"/>
    <col min="14" max="15" width="9.83203125" style="18" customWidth="1"/>
    <col min="16" max="19" width="10.33203125" style="18" customWidth="1"/>
    <col min="20" max="16384" width="9" style="18"/>
  </cols>
  <sheetData>
    <row r="1" spans="1:16" ht="22">
      <c r="A1" s="147" t="s">
        <v>129</v>
      </c>
      <c r="B1" s="10"/>
      <c r="C1" s="10"/>
      <c r="D1" s="10"/>
      <c r="E1" s="10"/>
      <c r="F1" s="10"/>
      <c r="G1" s="10"/>
      <c r="H1" s="10"/>
      <c r="I1" s="10"/>
      <c r="J1" s="10"/>
      <c r="K1" s="10"/>
      <c r="L1" s="10"/>
      <c r="M1" s="10"/>
      <c r="N1" s="10"/>
    </row>
    <row r="2" spans="1:16">
      <c r="D2" s="139"/>
      <c r="E2" s="139"/>
    </row>
    <row r="3" spans="1:16">
      <c r="A3" s="270" t="s">
        <v>48</v>
      </c>
    </row>
    <row r="4" spans="1:16" ht="17">
      <c r="A4" s="111"/>
      <c r="B4" s="249" t="s">
        <v>78</v>
      </c>
      <c r="C4" s="249" t="s">
        <v>79</v>
      </c>
      <c r="D4" s="249">
        <v>2013</v>
      </c>
      <c r="E4" s="249">
        <v>2014</v>
      </c>
      <c r="F4" s="249">
        <v>2015</v>
      </c>
      <c r="G4" s="249">
        <v>2016</v>
      </c>
      <c r="H4" s="249">
        <v>2017</v>
      </c>
      <c r="I4" s="249">
        <v>2018</v>
      </c>
      <c r="J4" s="249">
        <v>2019</v>
      </c>
      <c r="K4" s="249">
        <v>2020</v>
      </c>
      <c r="L4" s="249">
        <v>2021</v>
      </c>
      <c r="M4" s="249">
        <v>2022</v>
      </c>
      <c r="N4" s="12"/>
      <c r="O4" s="12"/>
      <c r="P4" s="12"/>
    </row>
    <row r="5" spans="1:16" ht="16">
      <c r="A5" s="166" t="s">
        <v>396</v>
      </c>
      <c r="B5" s="87">
        <v>94</v>
      </c>
      <c r="C5" s="87">
        <v>94</v>
      </c>
      <c r="D5" s="111">
        <v>116</v>
      </c>
      <c r="E5" s="111">
        <v>152</v>
      </c>
      <c r="F5" s="111">
        <v>125</v>
      </c>
      <c r="G5" s="111">
        <v>104</v>
      </c>
      <c r="H5" s="111">
        <v>93</v>
      </c>
      <c r="I5" s="111">
        <v>109</v>
      </c>
      <c r="J5" s="111">
        <v>129</v>
      </c>
      <c r="K5" s="158">
        <v>174</v>
      </c>
      <c r="L5" s="158">
        <v>183</v>
      </c>
      <c r="M5" s="158">
        <v>237</v>
      </c>
    </row>
    <row r="6" spans="1:16">
      <c r="A6" s="111" t="s">
        <v>397</v>
      </c>
      <c r="B6" s="87">
        <v>55</v>
      </c>
      <c r="C6" s="87">
        <v>55</v>
      </c>
      <c r="D6" s="111">
        <v>64</v>
      </c>
      <c r="E6" s="111">
        <v>116</v>
      </c>
      <c r="F6" s="111">
        <v>94</v>
      </c>
      <c r="G6" s="111">
        <v>86</v>
      </c>
      <c r="H6" s="111">
        <v>73</v>
      </c>
      <c r="I6" s="111">
        <v>92</v>
      </c>
      <c r="J6" s="111">
        <v>110</v>
      </c>
      <c r="K6" s="158">
        <v>144</v>
      </c>
      <c r="L6" s="158">
        <v>165</v>
      </c>
      <c r="M6" s="158">
        <v>204</v>
      </c>
    </row>
    <row r="7" spans="1:16">
      <c r="A7" s="111" t="s">
        <v>398</v>
      </c>
      <c r="B7" s="87">
        <v>58.5</v>
      </c>
      <c r="C7" s="87">
        <v>58.5</v>
      </c>
      <c r="D7" s="111">
        <v>55.2</v>
      </c>
      <c r="E7" s="111">
        <v>76.3</v>
      </c>
      <c r="F7" s="111">
        <v>75.2</v>
      </c>
      <c r="G7" s="111">
        <v>82.3</v>
      </c>
      <c r="H7" s="111">
        <v>78.5</v>
      </c>
      <c r="I7" s="111">
        <v>84.4</v>
      </c>
      <c r="J7" s="111">
        <v>85.3</v>
      </c>
      <c r="K7" s="111">
        <v>82.8</v>
      </c>
      <c r="L7" s="111">
        <v>90.2</v>
      </c>
      <c r="M7" s="111">
        <v>86.1</v>
      </c>
    </row>
    <row r="8" spans="1:16">
      <c r="A8" s="323" t="s">
        <v>699</v>
      </c>
      <c r="B8" s="323"/>
      <c r="C8" s="324"/>
      <c r="D8" s="324"/>
      <c r="E8" s="326"/>
      <c r="F8" s="326"/>
      <c r="G8" s="326"/>
    </row>
    <row r="9" spans="1:16" ht="30" customHeight="1">
      <c r="A9" s="379" t="s">
        <v>697</v>
      </c>
      <c r="B9" s="379"/>
      <c r="C9" s="379"/>
      <c r="D9" s="379"/>
      <c r="E9" s="379"/>
      <c r="F9" s="379"/>
      <c r="G9" s="379"/>
      <c r="H9" s="379"/>
      <c r="I9" s="379"/>
      <c r="J9" s="379"/>
      <c r="K9" s="379"/>
      <c r="L9" s="379"/>
      <c r="M9" s="379"/>
    </row>
    <row r="11" spans="1:16" ht="32">
      <c r="M11" s="256" t="s">
        <v>131</v>
      </c>
    </row>
  </sheetData>
  <mergeCells count="1">
    <mergeCell ref="A9:M9"/>
  </mergeCells>
  <phoneticPr fontId="2"/>
  <hyperlinks>
    <hyperlink ref="M11" location="説明・目次!A1" display="説明・目次!A1" xr:uid="{C3F9FB50-CADF-7E40-BC67-444040D1ABCF}"/>
  </hyperlinks>
  <pageMargins left="0.70866141732283472" right="0.70866141732283472" top="0.74803149606299213" bottom="0.74803149606299213" header="0.31496062992125984" footer="0.31496062992125984"/>
  <pageSetup paperSize="9" scale="48" fitToHeight="0" orientation="portrait" verticalDpi="300" r:id="rId1"/>
  <colBreaks count="1" manualBreakCount="1">
    <brk id="19" max="1048575"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82C6D-594E-EA46-9908-0C30D7BEC5CA}">
  <sheetPr>
    <tabColor theme="4" tint="-0.499984740745262"/>
    <pageSetUpPr fitToPage="1"/>
  </sheetPr>
  <dimension ref="A1:R29"/>
  <sheetViews>
    <sheetView view="pageBreakPreview" zoomScaleNormal="100" zoomScaleSheetLayoutView="100" workbookViewId="0">
      <selection activeCell="G13" sqref="G13"/>
    </sheetView>
  </sheetViews>
  <sheetFormatPr baseColWidth="10" defaultColWidth="9" defaultRowHeight="15"/>
  <cols>
    <col min="1" max="1" width="9.83203125" style="18" customWidth="1"/>
    <col min="2" max="2" width="32.83203125" style="18" customWidth="1"/>
    <col min="3" max="9" width="9.83203125" style="18" customWidth="1"/>
    <col min="10" max="10" width="11" style="18" customWidth="1"/>
    <col min="11" max="13" width="9.83203125" style="18" customWidth="1"/>
    <col min="14" max="17" width="10.33203125" style="18" customWidth="1"/>
    <col min="18" max="16384" width="9" style="18"/>
  </cols>
  <sheetData>
    <row r="1" spans="1:12" ht="22">
      <c r="A1" s="147" t="s">
        <v>129</v>
      </c>
      <c r="B1" s="147"/>
      <c r="C1" s="10"/>
      <c r="D1" s="10"/>
      <c r="E1" s="10"/>
      <c r="F1" s="10"/>
      <c r="G1" s="10"/>
      <c r="H1" s="10"/>
      <c r="I1" s="10"/>
      <c r="J1" s="10"/>
      <c r="K1" s="10"/>
      <c r="L1" s="10"/>
    </row>
    <row r="2" spans="1:12">
      <c r="E2" s="139"/>
      <c r="F2" s="139"/>
      <c r="G2" s="139"/>
    </row>
    <row r="3" spans="1:12">
      <c r="A3" s="27" t="s">
        <v>401</v>
      </c>
      <c r="B3" s="13"/>
    </row>
    <row r="4" spans="1:12">
      <c r="A4" s="213"/>
      <c r="B4" s="214"/>
      <c r="C4" s="249">
        <v>2018</v>
      </c>
      <c r="D4" s="249">
        <v>2019</v>
      </c>
      <c r="E4" s="249">
        <v>2020</v>
      </c>
      <c r="F4" s="249">
        <v>2021</v>
      </c>
      <c r="G4" s="249">
        <v>2022</v>
      </c>
    </row>
    <row r="5" spans="1:12">
      <c r="A5" s="398" t="s">
        <v>443</v>
      </c>
      <c r="B5" s="204" t="s">
        <v>402</v>
      </c>
      <c r="C5" s="221" t="s">
        <v>14</v>
      </c>
      <c r="D5" s="221" t="s">
        <v>14</v>
      </c>
      <c r="E5" s="221" t="s">
        <v>14</v>
      </c>
      <c r="F5" s="222">
        <f>0.0567*100</f>
        <v>5.67</v>
      </c>
      <c r="G5" s="222">
        <v>6.17</v>
      </c>
    </row>
    <row r="6" spans="1:12">
      <c r="A6" s="400"/>
      <c r="B6" s="204" t="s">
        <v>403</v>
      </c>
      <c r="C6" s="221" t="s">
        <v>14</v>
      </c>
      <c r="D6" s="221" t="s">
        <v>14</v>
      </c>
      <c r="E6" s="221" t="s">
        <v>14</v>
      </c>
      <c r="F6" s="222">
        <f>0.0403*100</f>
        <v>4.03</v>
      </c>
      <c r="G6" s="222">
        <v>4.6100000000000003</v>
      </c>
    </row>
    <row r="7" spans="1:12">
      <c r="A7" s="398" t="s">
        <v>349</v>
      </c>
      <c r="B7" s="204" t="s">
        <v>402</v>
      </c>
      <c r="C7" s="222">
        <f>0.0349*100</f>
        <v>3.49</v>
      </c>
      <c r="D7" s="222">
        <f>0.0311*100</f>
        <v>3.11</v>
      </c>
      <c r="E7" s="222">
        <f>0.0244*100</f>
        <v>2.44</v>
      </c>
      <c r="F7" s="222">
        <f>0.0223689035570224*100</f>
        <v>2.2368903557022399</v>
      </c>
      <c r="G7" s="222">
        <v>3.76</v>
      </c>
    </row>
    <row r="8" spans="1:12">
      <c r="A8" s="400"/>
      <c r="B8" s="204" t="s">
        <v>403</v>
      </c>
      <c r="C8" s="222">
        <f>0.0248*100</f>
        <v>2.48</v>
      </c>
      <c r="D8" s="222">
        <f>0.0222*100</f>
        <v>2.2200000000000002</v>
      </c>
      <c r="E8" s="222">
        <f>0.0164*100</f>
        <v>1.6400000000000001</v>
      </c>
      <c r="F8" s="222">
        <f>0.0152640264026403*100</f>
        <v>1.5264026402640301</v>
      </c>
      <c r="G8" s="222">
        <v>2.68</v>
      </c>
    </row>
    <row r="9" spans="1:12">
      <c r="A9" s="323" t="s">
        <v>699</v>
      </c>
      <c r="B9" s="323"/>
      <c r="C9" s="324"/>
      <c r="D9" s="324"/>
      <c r="E9" s="326"/>
      <c r="F9" s="326"/>
      <c r="G9" s="326"/>
    </row>
    <row r="10" spans="1:12" ht="49" customHeight="1">
      <c r="A10" s="379" t="s">
        <v>700</v>
      </c>
      <c r="B10" s="379"/>
      <c r="C10" s="379"/>
      <c r="D10" s="379"/>
      <c r="E10" s="379"/>
      <c r="F10" s="379"/>
      <c r="G10" s="379"/>
    </row>
    <row r="11" spans="1:12" ht="62" customHeight="1">
      <c r="A11" s="379" t="s">
        <v>697</v>
      </c>
      <c r="B11" s="379"/>
      <c r="C11" s="379"/>
      <c r="D11" s="379"/>
      <c r="E11" s="379"/>
      <c r="F11" s="379"/>
      <c r="G11" s="379"/>
    </row>
    <row r="12" spans="1:12">
      <c r="A12" s="141"/>
      <c r="B12" s="141"/>
      <c r="C12" s="139"/>
      <c r="D12" s="139"/>
      <c r="E12" s="211"/>
      <c r="F12" s="211"/>
      <c r="G12" s="211"/>
    </row>
    <row r="13" spans="1:12" ht="32">
      <c r="G13" s="144" t="s">
        <v>81</v>
      </c>
    </row>
    <row r="17" spans="8:18" ht="14.5" customHeight="1"/>
    <row r="19" spans="8:18" ht="14.5" customHeight="1"/>
    <row r="23" spans="8:18" ht="14.5" customHeight="1"/>
    <row r="25" spans="8:18">
      <c r="H25"/>
      <c r="I25"/>
      <c r="J25"/>
      <c r="K25"/>
      <c r="L25"/>
      <c r="M25"/>
      <c r="N25"/>
      <c r="O25"/>
      <c r="P25"/>
      <c r="Q25"/>
      <c r="R25"/>
    </row>
    <row r="26" spans="8:18">
      <c r="H26"/>
      <c r="I26"/>
      <c r="J26"/>
      <c r="K26"/>
      <c r="L26"/>
      <c r="M26"/>
      <c r="N26"/>
      <c r="O26"/>
      <c r="P26"/>
      <c r="Q26"/>
      <c r="R26"/>
    </row>
    <row r="27" spans="8:18">
      <c r="H27"/>
      <c r="I27"/>
      <c r="J27"/>
      <c r="K27"/>
      <c r="L27"/>
      <c r="M27"/>
      <c r="N27"/>
      <c r="O27"/>
      <c r="P27"/>
      <c r="Q27"/>
      <c r="R27"/>
    </row>
    <row r="28" spans="8:18">
      <c r="H28"/>
      <c r="I28"/>
      <c r="J28"/>
      <c r="K28"/>
      <c r="L28"/>
      <c r="M28"/>
      <c r="N28"/>
      <c r="O28"/>
      <c r="P28"/>
      <c r="Q28"/>
      <c r="R28"/>
    </row>
    <row r="29" spans="8:18">
      <c r="H29"/>
      <c r="I29"/>
      <c r="J29"/>
      <c r="K29"/>
      <c r="L29"/>
      <c r="M29"/>
      <c r="N29"/>
      <c r="O29"/>
      <c r="P29"/>
      <c r="Q29"/>
      <c r="R29"/>
    </row>
  </sheetData>
  <mergeCells count="4">
    <mergeCell ref="A5:A6"/>
    <mergeCell ref="A7:A8"/>
    <mergeCell ref="A10:G10"/>
    <mergeCell ref="A11:G11"/>
  </mergeCells>
  <phoneticPr fontId="2"/>
  <hyperlinks>
    <hyperlink ref="G13" location="説明・目次!A1" display="目次に戻る" xr:uid="{F2363ED8-3100-9C49-87EA-DAC3F5EAC9EA}"/>
  </hyperlinks>
  <pageMargins left="0.70866141732283472" right="0.70866141732283472" top="0.74803149606299213" bottom="0.74803149606299213" header="0.31496062992125984" footer="0.31496062992125984"/>
  <pageSetup paperSize="9" scale="89" fitToHeight="0" orientation="portrait" verticalDpi="300" r:id="rId1"/>
  <colBreaks count="1" manualBreakCount="1">
    <brk id="17" max="1048575"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ED3FA-C2E7-114A-83B1-0A08BB7C6A26}">
  <sheetPr>
    <tabColor theme="4" tint="-0.499984740745262"/>
    <pageSetUpPr fitToPage="1"/>
  </sheetPr>
  <dimension ref="A1:R27"/>
  <sheetViews>
    <sheetView view="pageBreakPreview" zoomScaleNormal="100" zoomScaleSheetLayoutView="100" workbookViewId="0">
      <selection activeCell="G11" sqref="G11"/>
    </sheetView>
  </sheetViews>
  <sheetFormatPr baseColWidth="10" defaultColWidth="9" defaultRowHeight="15"/>
  <cols>
    <col min="1" max="9" width="9.83203125" style="18" customWidth="1"/>
    <col min="10" max="10" width="11" style="18" customWidth="1"/>
    <col min="11" max="13" width="9.83203125" style="18" customWidth="1"/>
    <col min="14" max="17" width="10.33203125" style="18" customWidth="1"/>
    <col min="18" max="16384" width="9" style="18"/>
  </cols>
  <sheetData>
    <row r="1" spans="1:12" ht="22">
      <c r="A1" s="147" t="s">
        <v>129</v>
      </c>
      <c r="B1" s="147"/>
      <c r="C1" s="10"/>
      <c r="D1" s="10"/>
      <c r="E1" s="10"/>
      <c r="F1" s="10"/>
      <c r="G1" s="10"/>
      <c r="H1" s="10"/>
      <c r="I1" s="10"/>
      <c r="J1" s="10"/>
      <c r="K1" s="10"/>
      <c r="L1" s="10"/>
    </row>
    <row r="2" spans="1:12">
      <c r="E2" s="139"/>
      <c r="F2" s="139"/>
      <c r="G2" s="139"/>
    </row>
    <row r="3" spans="1:12">
      <c r="A3" s="27" t="s">
        <v>404</v>
      </c>
      <c r="B3" s="13"/>
    </row>
    <row r="4" spans="1:12">
      <c r="A4" s="213"/>
      <c r="B4" s="214"/>
      <c r="C4" s="249">
        <v>2018</v>
      </c>
      <c r="D4" s="249">
        <v>2019</v>
      </c>
      <c r="E4" s="249">
        <v>2020</v>
      </c>
      <c r="F4" s="249">
        <v>2021</v>
      </c>
      <c r="G4" s="249">
        <v>2022</v>
      </c>
    </row>
    <row r="5" spans="1:12">
      <c r="A5" s="398" t="s">
        <v>443</v>
      </c>
      <c r="B5" s="204" t="s">
        <v>405</v>
      </c>
      <c r="C5" s="221" t="s">
        <v>14</v>
      </c>
      <c r="D5" s="221" t="s">
        <v>14</v>
      </c>
      <c r="E5" s="221" t="s">
        <v>14</v>
      </c>
      <c r="F5" s="220">
        <v>41.18</v>
      </c>
      <c r="G5" s="220">
        <v>35.1</v>
      </c>
    </row>
    <row r="6" spans="1:12">
      <c r="A6" s="400"/>
      <c r="B6" s="204" t="s">
        <v>406</v>
      </c>
      <c r="C6" s="221" t="s">
        <v>14</v>
      </c>
      <c r="D6" s="221" t="s">
        <v>14</v>
      </c>
      <c r="E6" s="221" t="s">
        <v>14</v>
      </c>
      <c r="F6" s="220">
        <v>58.82</v>
      </c>
      <c r="G6" s="220">
        <v>64.900000000000006</v>
      </c>
    </row>
    <row r="7" spans="1:12">
      <c r="A7" s="398" t="s">
        <v>349</v>
      </c>
      <c r="B7" s="204" t="s">
        <v>405</v>
      </c>
      <c r="C7" s="220">
        <v>30.470000000000002</v>
      </c>
      <c r="D7" s="220">
        <v>30.7</v>
      </c>
      <c r="E7" s="220">
        <v>36.65</v>
      </c>
      <c r="F7" s="220">
        <v>43.03</v>
      </c>
      <c r="G7" s="220">
        <v>27.62</v>
      </c>
    </row>
    <row r="8" spans="1:12">
      <c r="A8" s="400"/>
      <c r="B8" s="204" t="s">
        <v>406</v>
      </c>
      <c r="C8" s="220">
        <v>69.53</v>
      </c>
      <c r="D8" s="220">
        <v>69.3</v>
      </c>
      <c r="E8" s="220">
        <v>63.349999999999994</v>
      </c>
      <c r="F8" s="220">
        <v>56.97</v>
      </c>
      <c r="G8" s="220">
        <v>72.38</v>
      </c>
    </row>
    <row r="9" spans="1:12">
      <c r="A9" s="141" t="s">
        <v>699</v>
      </c>
      <c r="B9" s="141"/>
      <c r="C9" s="139"/>
      <c r="D9" s="139"/>
      <c r="E9" s="211"/>
      <c r="F9" s="211"/>
      <c r="G9" s="211"/>
    </row>
    <row r="10" spans="1:12" ht="62" customHeight="1">
      <c r="A10" s="379" t="s">
        <v>697</v>
      </c>
      <c r="B10" s="379"/>
      <c r="C10" s="379"/>
      <c r="D10" s="379"/>
      <c r="E10" s="379"/>
      <c r="F10" s="379"/>
      <c r="G10" s="379"/>
    </row>
    <row r="11" spans="1:12" ht="32">
      <c r="G11" s="144" t="s">
        <v>81</v>
      </c>
    </row>
    <row r="15" spans="1:12" ht="14.5" customHeight="1"/>
    <row r="17" spans="8:18" ht="14.5" customHeight="1"/>
    <row r="21" spans="8:18" ht="14.5" customHeight="1"/>
    <row r="23" spans="8:18">
      <c r="H23"/>
      <c r="I23"/>
      <c r="J23"/>
      <c r="K23"/>
      <c r="L23"/>
      <c r="M23"/>
      <c r="N23"/>
      <c r="O23"/>
      <c r="P23"/>
      <c r="Q23"/>
      <c r="R23"/>
    </row>
    <row r="24" spans="8:18">
      <c r="H24"/>
      <c r="I24"/>
      <c r="J24"/>
      <c r="K24"/>
      <c r="L24"/>
      <c r="M24"/>
      <c r="N24"/>
      <c r="O24"/>
      <c r="P24"/>
      <c r="Q24"/>
      <c r="R24"/>
    </row>
    <row r="25" spans="8:18">
      <c r="H25"/>
      <c r="I25"/>
      <c r="J25"/>
      <c r="K25"/>
      <c r="L25"/>
      <c r="M25"/>
      <c r="N25"/>
      <c r="O25"/>
      <c r="P25"/>
      <c r="Q25"/>
      <c r="R25"/>
    </row>
    <row r="26" spans="8:18">
      <c r="H26"/>
      <c r="I26"/>
      <c r="J26"/>
      <c r="K26"/>
      <c r="L26"/>
      <c r="M26"/>
      <c r="N26"/>
      <c r="O26"/>
      <c r="P26"/>
      <c r="Q26"/>
      <c r="R26"/>
    </row>
    <row r="27" spans="8:18">
      <c r="H27"/>
      <c r="I27"/>
      <c r="J27"/>
      <c r="K27"/>
      <c r="L27"/>
      <c r="M27"/>
      <c r="N27"/>
      <c r="O27"/>
      <c r="P27"/>
      <c r="Q27"/>
      <c r="R27"/>
    </row>
  </sheetData>
  <mergeCells count="3">
    <mergeCell ref="A5:A6"/>
    <mergeCell ref="A7:A8"/>
    <mergeCell ref="A10:G10"/>
  </mergeCells>
  <phoneticPr fontId="2"/>
  <hyperlinks>
    <hyperlink ref="G11" location="説明・目次!A1" display="目次に戻る" xr:uid="{84532573-C7B3-4A44-A556-3D14DCE880C3}"/>
  </hyperlinks>
  <pageMargins left="0.70866141732283472" right="0.70866141732283472" top="0.74803149606299213" bottom="0.74803149606299213" header="0.31496062992125984" footer="0.31496062992125984"/>
  <pageSetup paperSize="9" fitToHeight="0" orientation="portrait" verticalDpi="300" r:id="rId1"/>
  <colBreaks count="1" manualBreakCount="1">
    <brk id="17" max="1048575"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EB3D6-E0FC-1A48-8A48-FE93C8256E79}">
  <sheetPr>
    <tabColor theme="4" tint="-0.499984740745262"/>
    <pageSetUpPr fitToPage="1"/>
  </sheetPr>
  <dimension ref="A1:R30"/>
  <sheetViews>
    <sheetView view="pageBreakPreview" zoomScaleNormal="100" zoomScaleSheetLayoutView="100" workbookViewId="0">
      <selection activeCell="G14" sqref="G14"/>
    </sheetView>
  </sheetViews>
  <sheetFormatPr baseColWidth="10" defaultColWidth="9" defaultRowHeight="15"/>
  <cols>
    <col min="1" max="1" width="9.83203125" style="18" customWidth="1"/>
    <col min="2" max="2" width="16.83203125" style="18" customWidth="1"/>
    <col min="3" max="9" width="9.83203125" style="18" customWidth="1"/>
    <col min="10" max="10" width="11" style="18" customWidth="1"/>
    <col min="11" max="13" width="9.83203125" style="18" customWidth="1"/>
    <col min="14" max="17" width="10.33203125" style="18" customWidth="1"/>
    <col min="18" max="16384" width="9" style="18"/>
  </cols>
  <sheetData>
    <row r="1" spans="1:12" ht="22">
      <c r="A1" s="147" t="s">
        <v>129</v>
      </c>
      <c r="B1" s="147"/>
      <c r="C1" s="10"/>
      <c r="D1" s="10"/>
      <c r="E1" s="10"/>
      <c r="F1" s="10"/>
      <c r="G1" s="10"/>
      <c r="H1" s="10"/>
      <c r="I1" s="10"/>
      <c r="J1" s="10"/>
      <c r="K1" s="10"/>
      <c r="L1" s="10"/>
    </row>
    <row r="2" spans="1:12">
      <c r="E2" s="139"/>
      <c r="F2" s="139"/>
      <c r="G2" s="139"/>
    </row>
    <row r="3" spans="1:12">
      <c r="A3" s="27" t="s">
        <v>407</v>
      </c>
      <c r="B3" s="13"/>
    </row>
    <row r="4" spans="1:12">
      <c r="A4" s="213"/>
      <c r="B4" s="214"/>
      <c r="C4" s="249">
        <v>2018</v>
      </c>
      <c r="D4" s="249">
        <v>2019</v>
      </c>
      <c r="E4" s="249">
        <v>2020</v>
      </c>
      <c r="F4" s="249">
        <v>2021</v>
      </c>
      <c r="G4" s="249">
        <v>2022</v>
      </c>
    </row>
    <row r="5" spans="1:12">
      <c r="A5" s="398" t="s">
        <v>443</v>
      </c>
      <c r="B5" s="204" t="s">
        <v>380</v>
      </c>
      <c r="C5" s="221" t="s">
        <v>14</v>
      </c>
      <c r="D5" s="221" t="s">
        <v>14</v>
      </c>
      <c r="E5" s="221" t="s">
        <v>14</v>
      </c>
      <c r="F5" s="220">
        <v>35.81</v>
      </c>
      <c r="G5" s="220">
        <v>36.11</v>
      </c>
    </row>
    <row r="6" spans="1:12">
      <c r="A6" s="399"/>
      <c r="B6" s="204" t="s">
        <v>367</v>
      </c>
      <c r="C6" s="221" t="s">
        <v>14</v>
      </c>
      <c r="D6" s="221" t="s">
        <v>14</v>
      </c>
      <c r="E6" s="221" t="s">
        <v>14</v>
      </c>
      <c r="F6" s="220">
        <v>41.76</v>
      </c>
      <c r="G6" s="220">
        <v>41.69</v>
      </c>
    </row>
    <row r="7" spans="1:12">
      <c r="A7" s="400"/>
      <c r="B7" s="204" t="s">
        <v>369</v>
      </c>
      <c r="C7" s="221" t="s">
        <v>14</v>
      </c>
      <c r="D7" s="221" t="s">
        <v>14</v>
      </c>
      <c r="E7" s="221" t="s">
        <v>14</v>
      </c>
      <c r="F7" s="220">
        <v>22.43</v>
      </c>
      <c r="G7" s="220">
        <v>22.2</v>
      </c>
    </row>
    <row r="8" spans="1:12">
      <c r="A8" s="398" t="s">
        <v>349</v>
      </c>
      <c r="B8" s="204" t="s">
        <v>380</v>
      </c>
      <c r="C8" s="220">
        <v>40.589999999999996</v>
      </c>
      <c r="D8" s="220">
        <v>38.450000000000003</v>
      </c>
      <c r="E8" s="220">
        <v>37.57</v>
      </c>
      <c r="F8" s="220">
        <v>35.449999999999996</v>
      </c>
      <c r="G8" s="220">
        <v>40.92</v>
      </c>
    </row>
    <row r="9" spans="1:12">
      <c r="A9" s="399"/>
      <c r="B9" s="204" t="s">
        <v>367</v>
      </c>
      <c r="C9" s="220">
        <v>33.67</v>
      </c>
      <c r="D9" s="220">
        <v>34.29</v>
      </c>
      <c r="E9" s="220">
        <v>33.33</v>
      </c>
      <c r="F9" s="220">
        <v>32.99</v>
      </c>
      <c r="G9" s="220">
        <v>32.020000000000003</v>
      </c>
    </row>
    <row r="10" spans="1:12">
      <c r="A10" s="400"/>
      <c r="B10" s="204" t="s">
        <v>369</v>
      </c>
      <c r="C10" s="220">
        <v>25.740000000000002</v>
      </c>
      <c r="D10" s="220">
        <v>27.26</v>
      </c>
      <c r="E10" s="220">
        <v>29.099999999999998</v>
      </c>
      <c r="F10" s="220">
        <v>31.56</v>
      </c>
      <c r="G10" s="220">
        <v>27.06</v>
      </c>
    </row>
    <row r="11" spans="1:12">
      <c r="A11" s="141" t="s">
        <v>698</v>
      </c>
      <c r="B11"/>
      <c r="C11"/>
      <c r="D11" s="207"/>
      <c r="E11" s="207"/>
      <c r="F11" s="207"/>
      <c r="G11" s="207"/>
    </row>
    <row r="12" spans="1:12" ht="44" customHeight="1">
      <c r="A12" s="379" t="s">
        <v>697</v>
      </c>
      <c r="B12" s="379"/>
      <c r="C12" s="379"/>
      <c r="D12" s="379"/>
      <c r="E12" s="379"/>
      <c r="F12" s="379"/>
      <c r="G12" s="379"/>
    </row>
    <row r="13" spans="1:12">
      <c r="A13" s="141"/>
      <c r="B13"/>
      <c r="C13"/>
      <c r="D13" s="207"/>
      <c r="E13" s="207"/>
      <c r="F13" s="207"/>
      <c r="G13" s="207"/>
    </row>
    <row r="14" spans="1:12" ht="32">
      <c r="G14" s="144" t="s">
        <v>81</v>
      </c>
    </row>
    <row r="18" spans="8:18" ht="14.5" customHeight="1"/>
    <row r="20" spans="8:18" ht="14.5" customHeight="1"/>
    <row r="24" spans="8:18" ht="14.5" customHeight="1"/>
    <row r="26" spans="8:18">
      <c r="H26"/>
      <c r="I26"/>
      <c r="J26"/>
      <c r="K26"/>
      <c r="L26"/>
      <c r="M26"/>
      <c r="N26"/>
      <c r="O26"/>
      <c r="P26"/>
      <c r="Q26"/>
      <c r="R26"/>
    </row>
    <row r="27" spans="8:18">
      <c r="H27"/>
      <c r="I27"/>
      <c r="J27"/>
      <c r="K27"/>
      <c r="L27"/>
      <c r="M27"/>
      <c r="N27"/>
      <c r="O27"/>
      <c r="P27"/>
      <c r="Q27"/>
      <c r="R27"/>
    </row>
    <row r="28" spans="8:18">
      <c r="H28"/>
      <c r="I28"/>
      <c r="J28"/>
      <c r="K28"/>
      <c r="L28"/>
      <c r="M28"/>
      <c r="N28"/>
      <c r="O28"/>
      <c r="P28"/>
      <c r="Q28"/>
      <c r="R28"/>
    </row>
    <row r="29" spans="8:18">
      <c r="H29"/>
      <c r="I29"/>
      <c r="J29"/>
      <c r="K29"/>
      <c r="L29"/>
      <c r="M29"/>
      <c r="N29"/>
      <c r="O29"/>
      <c r="P29"/>
      <c r="Q29"/>
      <c r="R29"/>
    </row>
    <row r="30" spans="8:18">
      <c r="H30"/>
      <c r="I30"/>
      <c r="J30"/>
      <c r="K30"/>
      <c r="L30"/>
      <c r="M30"/>
      <c r="N30"/>
      <c r="O30"/>
      <c r="P30"/>
      <c r="Q30"/>
      <c r="R30"/>
    </row>
  </sheetData>
  <mergeCells count="3">
    <mergeCell ref="A5:A7"/>
    <mergeCell ref="A8:A10"/>
    <mergeCell ref="A12:G12"/>
  </mergeCells>
  <phoneticPr fontId="2"/>
  <hyperlinks>
    <hyperlink ref="G14" location="説明・目次!A1" display="目次に戻る" xr:uid="{D30E4A14-8115-C64E-9F1A-B903DB9A76D6}"/>
  </hyperlinks>
  <pageMargins left="0.70866141732283472" right="0.70866141732283472" top="0.74803149606299213" bottom="0.74803149606299213" header="0.31496062992125984" footer="0.31496062992125984"/>
  <pageSetup paperSize="9" fitToHeight="0" orientation="portrait" verticalDpi="300" r:id="rId1"/>
  <colBreaks count="1" manualBreakCount="1">
    <brk id="17" max="1048575"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A3BDC-CC89-4A44-9C21-7FBB3FE89F1B}">
  <sheetPr>
    <tabColor theme="4" tint="-0.499984740745262"/>
    <pageSetUpPr fitToPage="1"/>
  </sheetPr>
  <dimension ref="A1:R28"/>
  <sheetViews>
    <sheetView view="pageBreakPreview" zoomScaleNormal="100" zoomScaleSheetLayoutView="100" workbookViewId="0">
      <selection activeCell="G12" sqref="G12"/>
    </sheetView>
  </sheetViews>
  <sheetFormatPr baseColWidth="10" defaultColWidth="9" defaultRowHeight="15"/>
  <cols>
    <col min="1" max="9" width="9.83203125" style="18" customWidth="1"/>
    <col min="10" max="10" width="11" style="18" customWidth="1"/>
    <col min="11" max="13" width="9.83203125" style="18" customWidth="1"/>
    <col min="14" max="17" width="10.33203125" style="18" customWidth="1"/>
    <col min="18" max="16384" width="9" style="18"/>
  </cols>
  <sheetData>
    <row r="1" spans="1:12" ht="22">
      <c r="A1" s="147" t="s">
        <v>129</v>
      </c>
      <c r="B1" s="147"/>
      <c r="C1" s="10"/>
      <c r="D1" s="10"/>
      <c r="E1" s="10"/>
      <c r="F1" s="10"/>
      <c r="G1" s="10"/>
      <c r="H1" s="10"/>
      <c r="I1" s="10"/>
      <c r="J1" s="10"/>
      <c r="K1" s="10"/>
      <c r="L1" s="10"/>
    </row>
    <row r="2" spans="1:12">
      <c r="E2" s="139"/>
      <c r="F2" s="139"/>
      <c r="G2" s="139"/>
    </row>
    <row r="3" spans="1:12">
      <c r="A3" s="27" t="s">
        <v>408</v>
      </c>
      <c r="B3" s="13"/>
    </row>
    <row r="4" spans="1:12">
      <c r="A4" s="213"/>
      <c r="B4" s="214"/>
      <c r="C4" s="249">
        <v>2018</v>
      </c>
      <c r="D4" s="249">
        <v>2019</v>
      </c>
      <c r="E4" s="249">
        <v>2020</v>
      </c>
      <c r="F4" s="249">
        <v>2021</v>
      </c>
      <c r="G4" s="249">
        <v>2022</v>
      </c>
    </row>
    <row r="5" spans="1:12">
      <c r="A5" s="398" t="s">
        <v>443</v>
      </c>
      <c r="B5" s="204" t="s">
        <v>405</v>
      </c>
      <c r="C5" s="221" t="s">
        <v>14</v>
      </c>
      <c r="D5" s="221" t="s">
        <v>14</v>
      </c>
      <c r="E5" s="221" t="s">
        <v>14</v>
      </c>
      <c r="F5" s="220">
        <v>36.770000000000003</v>
      </c>
      <c r="G5" s="220">
        <v>29.78</v>
      </c>
    </row>
    <row r="6" spans="1:12">
      <c r="A6" s="400"/>
      <c r="B6" s="204" t="s">
        <v>406</v>
      </c>
      <c r="C6" s="221" t="s">
        <v>14</v>
      </c>
      <c r="D6" s="221" t="s">
        <v>14</v>
      </c>
      <c r="E6" s="221" t="s">
        <v>14</v>
      </c>
      <c r="F6" s="220">
        <v>63.23</v>
      </c>
      <c r="G6" s="220">
        <v>70.22</v>
      </c>
    </row>
    <row r="7" spans="1:12">
      <c r="A7" s="398" t="s">
        <v>349</v>
      </c>
      <c r="B7" s="204" t="s">
        <v>405</v>
      </c>
      <c r="C7" s="220">
        <v>16.91</v>
      </c>
      <c r="D7" s="220">
        <v>17.669999999999998</v>
      </c>
      <c r="E7" s="220">
        <v>24.93</v>
      </c>
      <c r="F7" s="220">
        <v>30.930000000000003</v>
      </c>
      <c r="G7" s="220">
        <v>18.64</v>
      </c>
    </row>
    <row r="8" spans="1:12">
      <c r="A8" s="400"/>
      <c r="B8" s="204" t="s">
        <v>406</v>
      </c>
      <c r="C8" s="220">
        <v>83.09</v>
      </c>
      <c r="D8" s="220">
        <v>82.33</v>
      </c>
      <c r="E8" s="220">
        <v>75.070000000000007</v>
      </c>
      <c r="F8" s="220">
        <v>69.069999999999993</v>
      </c>
      <c r="G8" s="220">
        <v>81.36</v>
      </c>
    </row>
    <row r="9" spans="1:12">
      <c r="A9" s="141" t="s">
        <v>698</v>
      </c>
      <c r="B9" s="141"/>
      <c r="C9" s="139"/>
      <c r="D9" s="139"/>
      <c r="E9" s="211"/>
      <c r="F9" s="211"/>
      <c r="G9" s="211"/>
    </row>
    <row r="10" spans="1:12" ht="44" customHeight="1">
      <c r="A10" s="379" t="s">
        <v>697</v>
      </c>
      <c r="B10" s="379"/>
      <c r="C10" s="379"/>
      <c r="D10" s="379"/>
      <c r="E10" s="379"/>
      <c r="F10" s="379"/>
      <c r="G10" s="379"/>
    </row>
    <row r="11" spans="1:12">
      <c r="A11" s="141"/>
      <c r="B11" s="141"/>
      <c r="C11" s="139"/>
      <c r="D11" s="139"/>
      <c r="E11" s="211"/>
      <c r="F11" s="211"/>
      <c r="G11" s="211"/>
    </row>
    <row r="12" spans="1:12" ht="32">
      <c r="G12" s="144" t="s">
        <v>81</v>
      </c>
    </row>
    <row r="16" spans="1:12" ht="14.5" customHeight="1"/>
    <row r="18" spans="8:18" ht="14.5" customHeight="1"/>
    <row r="22" spans="8:18" ht="14.5" customHeight="1"/>
    <row r="24" spans="8:18">
      <c r="H24"/>
      <c r="I24"/>
      <c r="J24"/>
      <c r="K24"/>
      <c r="L24"/>
      <c r="M24"/>
      <c r="N24"/>
      <c r="O24"/>
      <c r="P24"/>
      <c r="Q24"/>
      <c r="R24"/>
    </row>
    <row r="25" spans="8:18">
      <c r="H25"/>
      <c r="I25"/>
      <c r="J25"/>
      <c r="K25"/>
      <c r="L25"/>
      <c r="M25"/>
      <c r="N25"/>
      <c r="O25"/>
      <c r="P25"/>
      <c r="Q25"/>
      <c r="R25"/>
    </row>
    <row r="26" spans="8:18">
      <c r="H26"/>
      <c r="I26"/>
      <c r="J26"/>
      <c r="K26"/>
      <c r="L26"/>
      <c r="M26"/>
      <c r="N26"/>
      <c r="O26"/>
      <c r="P26"/>
      <c r="Q26"/>
      <c r="R26"/>
    </row>
    <row r="27" spans="8:18">
      <c r="H27"/>
      <c r="I27"/>
      <c r="J27"/>
      <c r="K27"/>
      <c r="L27"/>
      <c r="M27"/>
      <c r="N27"/>
      <c r="O27"/>
      <c r="P27"/>
      <c r="Q27"/>
      <c r="R27"/>
    </row>
    <row r="28" spans="8:18">
      <c r="H28"/>
      <c r="I28"/>
      <c r="J28"/>
      <c r="K28"/>
      <c r="L28"/>
      <c r="M28"/>
      <c r="N28"/>
      <c r="O28"/>
      <c r="P28"/>
      <c r="Q28"/>
      <c r="R28"/>
    </row>
  </sheetData>
  <mergeCells count="3">
    <mergeCell ref="A5:A6"/>
    <mergeCell ref="A7:A8"/>
    <mergeCell ref="A10:G10"/>
  </mergeCells>
  <phoneticPr fontId="2"/>
  <hyperlinks>
    <hyperlink ref="G12" location="説明・目次!A1" display="目次に戻る" xr:uid="{89AD0880-D7D0-1344-B265-CFB06C1C45E9}"/>
  </hyperlinks>
  <pageMargins left="0.70866141732283472" right="0.70866141732283472" top="0.74803149606299213" bottom="0.74803149606299213" header="0.31496062992125984" footer="0.31496062992125984"/>
  <pageSetup paperSize="9" fitToHeight="0" orientation="portrait" verticalDpi="300" r:id="rId1"/>
  <colBreaks count="1" manualBreakCount="1">
    <brk id="1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DED5B-BD2B-4A32-B2DB-954A56536FA7}">
  <sheetPr>
    <tabColor theme="6" tint="-0.499984740745262"/>
    <pageSetUpPr fitToPage="1"/>
  </sheetPr>
  <dimension ref="A1:R14"/>
  <sheetViews>
    <sheetView view="pageBreakPreview" zoomScaleNormal="80" zoomScaleSheetLayoutView="100" workbookViewId="0">
      <selection activeCell="R14" sqref="R14"/>
    </sheetView>
  </sheetViews>
  <sheetFormatPr baseColWidth="10" defaultColWidth="9" defaultRowHeight="15"/>
  <cols>
    <col min="1" max="1" width="31.33203125" style="1" customWidth="1"/>
    <col min="2" max="23" width="10.33203125" style="1" customWidth="1"/>
    <col min="24" max="16384" width="9" style="1"/>
  </cols>
  <sheetData>
    <row r="1" spans="1:18" ht="22">
      <c r="A1" s="248" t="s">
        <v>77</v>
      </c>
    </row>
    <row r="3" spans="1:18">
      <c r="A3" s="2" t="s">
        <v>31</v>
      </c>
    </row>
    <row r="4" spans="1:18" ht="32">
      <c r="A4" s="47"/>
      <c r="B4" s="249">
        <v>2005</v>
      </c>
      <c r="C4" s="249">
        <v>2011</v>
      </c>
      <c r="D4" s="249" t="s">
        <v>78</v>
      </c>
      <c r="E4" s="249" t="s">
        <v>79</v>
      </c>
      <c r="F4" s="249">
        <v>2013</v>
      </c>
      <c r="G4" s="249">
        <v>2014</v>
      </c>
      <c r="H4" s="249">
        <v>2015</v>
      </c>
      <c r="I4" s="249">
        <v>2016</v>
      </c>
      <c r="J4" s="249">
        <v>2017</v>
      </c>
      <c r="K4" s="249">
        <v>2018</v>
      </c>
      <c r="L4" s="249">
        <v>2019</v>
      </c>
      <c r="M4" s="249">
        <v>2020</v>
      </c>
      <c r="N4" s="249">
        <v>2021</v>
      </c>
      <c r="O4" s="249">
        <v>2022</v>
      </c>
      <c r="P4" s="249" t="s">
        <v>713</v>
      </c>
      <c r="Q4" s="249" t="s">
        <v>97</v>
      </c>
      <c r="R4" s="249" t="s">
        <v>98</v>
      </c>
    </row>
    <row r="5" spans="1:18" ht="16">
      <c r="A5" s="47" t="s">
        <v>99</v>
      </c>
      <c r="B5" s="47">
        <v>17.899999999999999</v>
      </c>
      <c r="C5" s="47">
        <v>17.7</v>
      </c>
      <c r="D5" s="35">
        <v>17.600000000000001</v>
      </c>
      <c r="E5" s="35">
        <v>17.600000000000001</v>
      </c>
      <c r="F5" s="47">
        <v>17.8</v>
      </c>
      <c r="G5" s="47">
        <v>18.2</v>
      </c>
      <c r="H5" s="47">
        <v>18.600000000000001</v>
      </c>
      <c r="I5" s="45">
        <v>18.662001319773495</v>
      </c>
      <c r="J5" s="45">
        <v>19.14617710499903</v>
      </c>
      <c r="K5" s="45">
        <v>19.204458173984015</v>
      </c>
      <c r="L5" s="45">
        <v>19.018690980056402</v>
      </c>
      <c r="M5" s="45">
        <v>18.5380429591347</v>
      </c>
      <c r="N5" s="175">
        <v>18.479702202389799</v>
      </c>
      <c r="O5" s="175">
        <v>18.055626</v>
      </c>
      <c r="P5" s="251" t="s">
        <v>7</v>
      </c>
      <c r="Q5" s="4" t="s">
        <v>7</v>
      </c>
      <c r="R5" s="4" t="s">
        <v>7</v>
      </c>
    </row>
    <row r="6" spans="1:18" ht="16">
      <c r="A6" s="47" t="s">
        <v>100</v>
      </c>
      <c r="B6" s="45">
        <v>10.424728682170542</v>
      </c>
      <c r="C6" s="45">
        <v>8.9567054263565886</v>
      </c>
      <c r="D6" s="54">
        <v>8.952325581395348</v>
      </c>
      <c r="E6" s="54">
        <v>8.952325581395348</v>
      </c>
      <c r="F6" s="45">
        <v>8.847906976744186</v>
      </c>
      <c r="G6" s="45">
        <v>8.7696511627906979</v>
      </c>
      <c r="H6" s="45">
        <v>8.7769767441860473</v>
      </c>
      <c r="I6" s="45">
        <v>8.6146511627906968</v>
      </c>
      <c r="J6" s="45">
        <v>8.7579844961240312</v>
      </c>
      <c r="K6" s="45">
        <v>8.657028217054263</v>
      </c>
      <c r="L6" s="45">
        <v>8.4912790697674403</v>
      </c>
      <c r="M6" s="45">
        <v>7.9882945736434099</v>
      </c>
      <c r="N6" s="175">
        <v>7.8481768164996897</v>
      </c>
      <c r="O6" s="175">
        <v>7.7111270000000003</v>
      </c>
      <c r="P6" s="4" t="s">
        <v>7</v>
      </c>
      <c r="Q6" s="4" t="s">
        <v>7</v>
      </c>
      <c r="R6" s="4" t="s">
        <v>7</v>
      </c>
    </row>
    <row r="7" spans="1:18" ht="16">
      <c r="A7" s="47" t="s">
        <v>101</v>
      </c>
      <c r="B7" s="45">
        <v>5.2353884149221148</v>
      </c>
      <c r="C7" s="45">
        <v>6.4652975835065609</v>
      </c>
      <c r="D7" s="54">
        <v>6.4335230073090344</v>
      </c>
      <c r="E7" s="54">
        <v>6.4335230073090344</v>
      </c>
      <c r="F7" s="45">
        <v>6.6753116508150399</v>
      </c>
      <c r="G7" s="45">
        <v>7.1688680674044996</v>
      </c>
      <c r="H7" s="45">
        <v>7.4432191973259991</v>
      </c>
      <c r="I7" s="45">
        <v>7.6305540000000001</v>
      </c>
      <c r="J7" s="45">
        <v>7.8412437779870006</v>
      </c>
      <c r="K7" s="45">
        <v>7.9306866789100008</v>
      </c>
      <c r="L7" s="45">
        <v>8.0295721600869996</v>
      </c>
      <c r="M7" s="45">
        <v>7.9556173536495196</v>
      </c>
      <c r="N7" s="175">
        <v>7.9574927686074499</v>
      </c>
      <c r="O7" s="175">
        <v>7.7210830000000001</v>
      </c>
      <c r="P7" s="4" t="s">
        <v>7</v>
      </c>
      <c r="Q7" s="4" t="s">
        <v>7</v>
      </c>
      <c r="R7" s="4" t="s">
        <v>7</v>
      </c>
    </row>
    <row r="8" spans="1:18" ht="16">
      <c r="A8" s="47" t="s">
        <v>102</v>
      </c>
      <c r="B8" s="45">
        <v>0.95569193943000008</v>
      </c>
      <c r="C8" s="45">
        <v>1.0396796528203001</v>
      </c>
      <c r="D8" s="54">
        <v>0.94309299999999996</v>
      </c>
      <c r="E8" s="54">
        <v>0.94309299999999996</v>
      </c>
      <c r="F8" s="45">
        <v>1.0083538641980001</v>
      </c>
      <c r="G8" s="45">
        <v>1.017670016616</v>
      </c>
      <c r="H8" s="45">
        <v>1.1102350632</v>
      </c>
      <c r="I8" s="45">
        <v>1.1982539999999999</v>
      </c>
      <c r="J8" s="45">
        <v>1.2754622951230001</v>
      </c>
      <c r="K8" s="45">
        <v>1.352145160052</v>
      </c>
      <c r="L8" s="45">
        <v>1.2770594841109999</v>
      </c>
      <c r="M8" s="45">
        <v>1.26257532015984</v>
      </c>
      <c r="N8" s="175">
        <v>1.34410039488685</v>
      </c>
      <c r="O8" s="175">
        <v>1.401208</v>
      </c>
      <c r="P8" s="4" t="s">
        <v>7</v>
      </c>
      <c r="Q8" s="4" t="s">
        <v>7</v>
      </c>
      <c r="R8" s="4" t="s">
        <v>7</v>
      </c>
    </row>
    <row r="9" spans="1:18" ht="16">
      <c r="A9" s="47" t="s">
        <v>103</v>
      </c>
      <c r="B9" s="45">
        <v>1.2957703703779997</v>
      </c>
      <c r="C9" s="45">
        <v>1.260360363248</v>
      </c>
      <c r="D9" s="54">
        <v>1.2804697810294998</v>
      </c>
      <c r="E9" s="54">
        <v>1.2804697810294998</v>
      </c>
      <c r="F9" s="45">
        <v>1.2722942405455999</v>
      </c>
      <c r="G9" s="45">
        <v>1.2717662026256</v>
      </c>
      <c r="H9" s="45">
        <v>1.300872195258</v>
      </c>
      <c r="I9" s="45">
        <v>1.2185421569827999</v>
      </c>
      <c r="J9" s="45">
        <v>1.2714865357650003</v>
      </c>
      <c r="K9" s="45">
        <v>1.264598117967749</v>
      </c>
      <c r="L9" s="45">
        <v>1.2207802660909999</v>
      </c>
      <c r="M9" s="45">
        <v>1.3315557116818799</v>
      </c>
      <c r="N9" s="175">
        <v>1.3299322223957999</v>
      </c>
      <c r="O9" s="175">
        <v>1.222207</v>
      </c>
      <c r="P9" s="4" t="s">
        <v>7</v>
      </c>
      <c r="Q9" s="4" t="s">
        <v>7</v>
      </c>
      <c r="R9" s="4" t="s">
        <v>7</v>
      </c>
    </row>
    <row r="10" spans="1:18" ht="32">
      <c r="A10" s="47" t="s">
        <v>109</v>
      </c>
      <c r="B10" s="47">
        <v>0</v>
      </c>
      <c r="C10" s="47">
        <v>-21</v>
      </c>
      <c r="D10" s="35">
        <v>-22</v>
      </c>
      <c r="E10" s="35">
        <v>-22</v>
      </c>
      <c r="F10" s="47">
        <v>-27</v>
      </c>
      <c r="G10" s="47">
        <v>-29</v>
      </c>
      <c r="H10" s="47">
        <v>-31</v>
      </c>
      <c r="I10" s="46">
        <v>-30.576727358588052</v>
      </c>
      <c r="J10" s="46">
        <v>-30.295803015723564</v>
      </c>
      <c r="K10" s="46">
        <v>-30.945986855162488</v>
      </c>
      <c r="L10" s="46">
        <v>-31.351790059215322</v>
      </c>
      <c r="M10" s="46">
        <v>-27.2647409524583</v>
      </c>
      <c r="N10" s="173"/>
      <c r="O10" s="174"/>
      <c r="P10" s="174"/>
      <c r="Q10" s="174"/>
      <c r="R10" s="174"/>
    </row>
    <row r="11" spans="1:18" ht="32">
      <c r="A11" s="47" t="s">
        <v>105</v>
      </c>
      <c r="B11" s="170"/>
      <c r="C11" s="170"/>
      <c r="D11" s="170"/>
      <c r="E11" s="170"/>
      <c r="F11" s="170"/>
      <c r="G11" s="170"/>
      <c r="H11" s="170"/>
      <c r="I11" s="170"/>
      <c r="J11" s="170"/>
      <c r="K11" s="170"/>
      <c r="L11" s="170"/>
      <c r="M11" s="170"/>
      <c r="N11" s="252">
        <v>-2.9000000000000001E-2</v>
      </c>
      <c r="O11" s="252">
        <v>-0.104</v>
      </c>
      <c r="P11" s="145">
        <v>-0.01</v>
      </c>
      <c r="Q11" s="145">
        <v>-0.01</v>
      </c>
      <c r="R11" s="145">
        <v>-0.01</v>
      </c>
    </row>
    <row r="12" spans="1:18">
      <c r="A12" s="348" t="s">
        <v>106</v>
      </c>
      <c r="B12" s="348"/>
      <c r="C12" s="348"/>
      <c r="D12" s="348"/>
      <c r="E12" s="348"/>
      <c r="F12" s="348"/>
      <c r="G12" s="348"/>
      <c r="H12" s="348"/>
      <c r="I12" s="348"/>
      <c r="J12" s="348"/>
      <c r="K12" s="348"/>
      <c r="L12" s="348"/>
      <c r="M12" s="348"/>
      <c r="N12" s="348"/>
      <c r="O12" s="348"/>
      <c r="P12" s="348"/>
      <c r="Q12" s="348"/>
      <c r="R12" s="346"/>
    </row>
    <row r="13" spans="1:18">
      <c r="A13" s="112"/>
      <c r="B13" s="112"/>
      <c r="C13" s="112"/>
      <c r="D13" s="112"/>
      <c r="E13" s="112"/>
      <c r="F13" s="112"/>
      <c r="G13" s="112"/>
      <c r="H13" s="112"/>
      <c r="I13" s="112"/>
      <c r="J13" s="112"/>
      <c r="K13" s="112"/>
      <c r="L13" s="112"/>
      <c r="M13" s="112"/>
      <c r="N13" s="112"/>
      <c r="O13" s="112"/>
      <c r="P13" s="112"/>
      <c r="Q13" s="112"/>
      <c r="R13" s="112"/>
    </row>
    <row r="14" spans="1:18" ht="32">
      <c r="A14" s="112"/>
      <c r="B14" s="112"/>
      <c r="C14" s="112"/>
      <c r="D14" s="112"/>
      <c r="E14" s="112"/>
      <c r="F14" s="112"/>
      <c r="G14" s="112"/>
      <c r="H14" s="112"/>
      <c r="I14" s="112"/>
      <c r="J14" s="112"/>
      <c r="K14" s="112"/>
      <c r="L14" s="112"/>
      <c r="M14" s="112"/>
      <c r="N14" s="112"/>
      <c r="O14" s="112"/>
      <c r="P14" s="112"/>
      <c r="Q14" s="112"/>
      <c r="R14" s="144" t="s">
        <v>81</v>
      </c>
    </row>
  </sheetData>
  <mergeCells count="1">
    <mergeCell ref="A12:R12"/>
  </mergeCells>
  <phoneticPr fontId="2"/>
  <hyperlinks>
    <hyperlink ref="R14" location="説明・目次!A1" display="目次に戻る" xr:uid="{27BBC84D-1661-7F41-884E-5175419EEF17}"/>
  </hyperlinks>
  <pageMargins left="0.70866141732283472" right="0.70866141732283472" top="0.74803149606299213" bottom="0.74803149606299213" header="0.31496062992125984" footer="0.31496062992125984"/>
  <pageSetup paperSize="9" scale="39" fitToHeight="0" orientation="portrait" horizontalDpi="300" verticalDpi="30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85C45-615D-2742-AE9B-39A450B2E835}">
  <sheetPr>
    <tabColor theme="4" tint="-0.499984740745262"/>
    <pageSetUpPr fitToPage="1"/>
  </sheetPr>
  <dimension ref="A1:R30"/>
  <sheetViews>
    <sheetView view="pageBreakPreview" zoomScaleNormal="100" zoomScaleSheetLayoutView="100" workbookViewId="0">
      <selection activeCell="G14" sqref="G14"/>
    </sheetView>
  </sheetViews>
  <sheetFormatPr baseColWidth="10" defaultColWidth="9" defaultRowHeight="15"/>
  <cols>
    <col min="1" max="1" width="9.83203125" style="18" customWidth="1"/>
    <col min="2" max="2" width="16.83203125" style="18" customWidth="1"/>
    <col min="3" max="9" width="9.83203125" style="18" customWidth="1"/>
    <col min="10" max="10" width="11" style="18" customWidth="1"/>
    <col min="11" max="13" width="9.83203125" style="18" customWidth="1"/>
    <col min="14" max="17" width="10.33203125" style="18" customWidth="1"/>
    <col min="18" max="16384" width="9" style="18"/>
  </cols>
  <sheetData>
    <row r="1" spans="1:12" ht="22">
      <c r="A1" s="147" t="s">
        <v>129</v>
      </c>
      <c r="B1" s="147"/>
      <c r="C1" s="10"/>
      <c r="D1" s="10"/>
      <c r="E1" s="10"/>
      <c r="F1" s="10"/>
      <c r="G1" s="10"/>
      <c r="H1" s="10"/>
      <c r="I1" s="10"/>
      <c r="J1" s="10"/>
      <c r="K1" s="10"/>
      <c r="L1" s="10"/>
    </row>
    <row r="2" spans="1:12">
      <c r="E2" s="139"/>
      <c r="F2" s="139"/>
      <c r="G2" s="139"/>
    </row>
    <row r="3" spans="1:12">
      <c r="A3" s="27" t="s">
        <v>409</v>
      </c>
      <c r="B3" s="13"/>
    </row>
    <row r="4" spans="1:12">
      <c r="A4" s="213"/>
      <c r="B4" s="214"/>
      <c r="C4" s="249">
        <v>2018</v>
      </c>
      <c r="D4" s="249">
        <v>2019</v>
      </c>
      <c r="E4" s="249">
        <v>2020</v>
      </c>
      <c r="F4" s="249">
        <v>2021</v>
      </c>
      <c r="G4" s="249">
        <v>2022</v>
      </c>
    </row>
    <row r="5" spans="1:12">
      <c r="A5" s="398" t="s">
        <v>443</v>
      </c>
      <c r="B5" s="204" t="s">
        <v>380</v>
      </c>
      <c r="C5" s="221" t="s">
        <v>14</v>
      </c>
      <c r="D5" s="221" t="s">
        <v>14</v>
      </c>
      <c r="E5" s="221" t="s">
        <v>14</v>
      </c>
      <c r="F5" s="220">
        <v>44.77</v>
      </c>
      <c r="G5" s="220">
        <v>43.81</v>
      </c>
    </row>
    <row r="6" spans="1:12">
      <c r="A6" s="399"/>
      <c r="B6" s="204" t="s">
        <v>367</v>
      </c>
      <c r="C6" s="221" t="s">
        <v>14</v>
      </c>
      <c r="D6" s="221" t="s">
        <v>14</v>
      </c>
      <c r="E6" s="221" t="s">
        <v>14</v>
      </c>
      <c r="F6" s="220">
        <v>46.93</v>
      </c>
      <c r="G6" s="220">
        <v>47.92</v>
      </c>
    </row>
    <row r="7" spans="1:12">
      <c r="A7" s="400"/>
      <c r="B7" s="204" t="s">
        <v>369</v>
      </c>
      <c r="C7" s="221" t="s">
        <v>14</v>
      </c>
      <c r="D7" s="221" t="s">
        <v>14</v>
      </c>
      <c r="E7" s="221" t="s">
        <v>14</v>
      </c>
      <c r="F7" s="220">
        <v>8.3000000000000007</v>
      </c>
      <c r="G7" s="220">
        <v>8.27</v>
      </c>
    </row>
    <row r="8" spans="1:12">
      <c r="A8" s="398" t="s">
        <v>349</v>
      </c>
      <c r="B8" s="204" t="s">
        <v>380</v>
      </c>
      <c r="C8" s="220">
        <v>56.289999999999992</v>
      </c>
      <c r="D8" s="220">
        <v>53.410000000000004</v>
      </c>
      <c r="E8" s="220">
        <v>55.069999999999993</v>
      </c>
      <c r="F8" s="220">
        <v>51.05</v>
      </c>
      <c r="G8" s="220">
        <v>56.08</v>
      </c>
    </row>
    <row r="9" spans="1:12">
      <c r="A9" s="399"/>
      <c r="B9" s="204" t="s">
        <v>367</v>
      </c>
      <c r="C9" s="220">
        <v>42.089999999999996</v>
      </c>
      <c r="D9" s="220">
        <v>43.37</v>
      </c>
      <c r="E9" s="220">
        <v>43.01</v>
      </c>
      <c r="F9" s="220">
        <v>44.45</v>
      </c>
      <c r="G9" s="220">
        <v>38.86</v>
      </c>
    </row>
    <row r="10" spans="1:12">
      <c r="A10" s="400"/>
      <c r="B10" s="204" t="s">
        <v>369</v>
      </c>
      <c r="C10" s="220">
        <v>1.6199999999999999</v>
      </c>
      <c r="D10" s="220">
        <v>3.22</v>
      </c>
      <c r="E10" s="220">
        <v>1.92</v>
      </c>
      <c r="F10" s="220">
        <v>4.5</v>
      </c>
      <c r="G10" s="220">
        <v>5.0599999999999996</v>
      </c>
    </row>
    <row r="11" spans="1:12">
      <c r="A11" s="141" t="s">
        <v>698</v>
      </c>
      <c r="B11"/>
      <c r="C11"/>
      <c r="D11" s="207"/>
      <c r="E11" s="207"/>
      <c r="F11" s="207"/>
      <c r="G11" s="207"/>
    </row>
    <row r="12" spans="1:12" ht="44" customHeight="1">
      <c r="A12" s="379" t="s">
        <v>697</v>
      </c>
      <c r="B12" s="379"/>
      <c r="C12" s="379"/>
      <c r="D12" s="379"/>
      <c r="E12" s="379"/>
      <c r="F12" s="379"/>
      <c r="G12" s="379"/>
    </row>
    <row r="13" spans="1:12">
      <c r="A13" s="184"/>
      <c r="B13" s="184"/>
      <c r="C13" s="184"/>
      <c r="D13" s="184"/>
      <c r="E13" s="184"/>
      <c r="F13" s="184"/>
      <c r="G13" s="184"/>
    </row>
    <row r="14" spans="1:12" ht="32">
      <c r="G14" s="144" t="s">
        <v>81</v>
      </c>
    </row>
    <row r="18" spans="8:18" ht="14.5" customHeight="1"/>
    <row r="20" spans="8:18" ht="14.5" customHeight="1"/>
    <row r="24" spans="8:18" ht="14.5" customHeight="1"/>
    <row r="26" spans="8:18">
      <c r="H26"/>
      <c r="I26"/>
      <c r="J26"/>
      <c r="K26"/>
      <c r="L26"/>
      <c r="M26"/>
      <c r="N26"/>
      <c r="O26"/>
      <c r="P26"/>
      <c r="Q26"/>
      <c r="R26"/>
    </row>
    <row r="27" spans="8:18">
      <c r="H27"/>
      <c r="I27"/>
      <c r="J27"/>
      <c r="K27"/>
      <c r="L27"/>
      <c r="M27"/>
      <c r="N27"/>
      <c r="O27"/>
      <c r="P27"/>
      <c r="Q27"/>
      <c r="R27"/>
    </row>
    <row r="28" spans="8:18">
      <c r="H28"/>
      <c r="I28"/>
      <c r="J28"/>
      <c r="K28"/>
      <c r="L28"/>
      <c r="M28"/>
      <c r="N28"/>
      <c r="O28"/>
      <c r="P28"/>
      <c r="Q28"/>
      <c r="R28"/>
    </row>
    <row r="29" spans="8:18">
      <c r="H29"/>
      <c r="I29"/>
      <c r="J29"/>
      <c r="K29"/>
      <c r="L29"/>
      <c r="M29"/>
      <c r="N29"/>
      <c r="O29"/>
      <c r="P29"/>
      <c r="Q29"/>
      <c r="R29"/>
    </row>
    <row r="30" spans="8:18">
      <c r="H30"/>
      <c r="I30"/>
      <c r="J30"/>
      <c r="K30"/>
      <c r="L30"/>
      <c r="M30"/>
      <c r="N30"/>
      <c r="O30"/>
      <c r="P30"/>
      <c r="Q30"/>
      <c r="R30"/>
    </row>
  </sheetData>
  <mergeCells count="3">
    <mergeCell ref="A5:A7"/>
    <mergeCell ref="A8:A10"/>
    <mergeCell ref="A12:G12"/>
  </mergeCells>
  <phoneticPr fontId="2"/>
  <hyperlinks>
    <hyperlink ref="G14" location="説明・目次!A1" display="目次に戻る" xr:uid="{523E0B58-7D32-3140-92DF-55D3474D332C}"/>
  </hyperlinks>
  <pageMargins left="0.70866141732283472" right="0.70866141732283472" top="0.74803149606299213" bottom="0.74803149606299213" header="0.31496062992125984" footer="0.31496062992125984"/>
  <pageSetup paperSize="9" fitToHeight="0" orientation="portrait" verticalDpi="300" r:id="rId1"/>
  <colBreaks count="1" manualBreakCount="1">
    <brk id="17" max="1048575" man="1"/>
  </col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2C8A3-E067-8F45-91C5-A5F30C709CF4}">
  <sheetPr>
    <tabColor theme="4" tint="-0.499984740745262"/>
  </sheetPr>
  <dimension ref="A1:X25"/>
  <sheetViews>
    <sheetView view="pageBreakPreview" zoomScaleNormal="100" zoomScaleSheetLayoutView="100" workbookViewId="0"/>
  </sheetViews>
  <sheetFormatPr baseColWidth="10" defaultColWidth="9" defaultRowHeight="15"/>
  <cols>
    <col min="1" max="1" width="99.6640625" style="18" customWidth="1"/>
    <col min="2" max="2" width="16.1640625" style="18" customWidth="1"/>
    <col min="3" max="4" width="9" style="18" customWidth="1"/>
    <col min="5" max="10" width="9.83203125" style="18" customWidth="1"/>
    <col min="11" max="11" width="11" style="18" customWidth="1"/>
    <col min="12" max="14" width="9.83203125" style="18" customWidth="1"/>
    <col min="15" max="18" width="10.33203125" style="18" customWidth="1"/>
    <col min="19" max="16384" width="9" style="18"/>
  </cols>
  <sheetData>
    <row r="1" spans="1:24" ht="22">
      <c r="A1" s="147" t="s">
        <v>129</v>
      </c>
      <c r="B1" s="10"/>
      <c r="C1" s="10"/>
      <c r="D1" s="10"/>
      <c r="E1" s="10"/>
      <c r="F1" s="10"/>
      <c r="G1" s="10"/>
      <c r="H1" s="10"/>
      <c r="I1" s="10"/>
      <c r="J1" s="10"/>
      <c r="K1" s="10"/>
      <c r="L1" s="10"/>
      <c r="M1" s="10"/>
    </row>
    <row r="2" spans="1:24">
      <c r="D2" s="139"/>
      <c r="E2" s="139"/>
      <c r="F2" s="139"/>
    </row>
    <row r="3" spans="1:24">
      <c r="A3" s="27" t="s">
        <v>696</v>
      </c>
    </row>
    <row r="4" spans="1:24">
      <c r="A4" s="314"/>
      <c r="B4" s="315"/>
      <c r="C4" s="238">
        <v>2017</v>
      </c>
      <c r="D4" s="238">
        <v>2018</v>
      </c>
      <c r="E4" s="109">
        <v>2019</v>
      </c>
      <c r="F4" s="109">
        <v>2020</v>
      </c>
      <c r="G4" s="109">
        <v>2021</v>
      </c>
      <c r="H4" s="109">
        <v>2022</v>
      </c>
      <c r="I4" s="12"/>
      <c r="J4" s="12"/>
      <c r="K4" s="12"/>
      <c r="L4" s="12"/>
      <c r="M4" s="12"/>
      <c r="N4" s="12"/>
      <c r="U4" s="12"/>
      <c r="V4" s="12"/>
      <c r="W4" s="12"/>
      <c r="X4" s="12"/>
    </row>
    <row r="5" spans="1:24" ht="16">
      <c r="A5" s="402" t="s">
        <v>718</v>
      </c>
      <c r="B5" s="341" t="s">
        <v>349</v>
      </c>
      <c r="C5" s="333" t="s">
        <v>20</v>
      </c>
      <c r="D5" s="333" t="s">
        <v>20</v>
      </c>
      <c r="E5" s="333" t="s">
        <v>20</v>
      </c>
      <c r="F5" s="334" t="s">
        <v>20</v>
      </c>
      <c r="G5" s="334" t="s">
        <v>20</v>
      </c>
      <c r="H5" s="334">
        <v>95.6</v>
      </c>
      <c r="L5" s="129"/>
      <c r="M5" s="129"/>
    </row>
    <row r="6" spans="1:24" ht="16">
      <c r="A6" s="403"/>
      <c r="B6" s="342" t="s">
        <v>740</v>
      </c>
      <c r="C6" s="335">
        <v>40.299999999999997</v>
      </c>
      <c r="D6" s="335">
        <v>46.6</v>
      </c>
      <c r="E6" s="335">
        <v>42.6</v>
      </c>
      <c r="F6" s="336">
        <v>42.2</v>
      </c>
      <c r="G6" s="336">
        <v>51.6</v>
      </c>
      <c r="H6" s="336">
        <v>108.7</v>
      </c>
      <c r="L6" s="129"/>
      <c r="M6" s="129"/>
    </row>
    <row r="7" spans="1:24" ht="16">
      <c r="A7" s="402" t="s">
        <v>719</v>
      </c>
      <c r="B7" s="343" t="s">
        <v>349</v>
      </c>
      <c r="C7" s="333" t="s">
        <v>20</v>
      </c>
      <c r="D7" s="333" t="s">
        <v>20</v>
      </c>
      <c r="E7" s="333" t="s">
        <v>20</v>
      </c>
      <c r="F7" s="334" t="s">
        <v>20</v>
      </c>
      <c r="G7" s="334" t="s">
        <v>20</v>
      </c>
      <c r="H7" s="334">
        <v>107.7</v>
      </c>
      <c r="L7" s="129"/>
      <c r="M7" s="129"/>
    </row>
    <row r="8" spans="1:24" ht="16">
      <c r="A8" s="403"/>
      <c r="B8" s="342" t="s">
        <v>740</v>
      </c>
      <c r="C8" s="335">
        <v>98.8</v>
      </c>
      <c r="D8" s="335">
        <v>94.2</v>
      </c>
      <c r="E8" s="335">
        <v>96.6</v>
      </c>
      <c r="F8" s="336">
        <v>100</v>
      </c>
      <c r="G8" s="336">
        <v>100</v>
      </c>
      <c r="H8" s="336">
        <v>108.8</v>
      </c>
      <c r="L8" s="129"/>
      <c r="M8" s="129"/>
    </row>
    <row r="9" spans="1:24" ht="16">
      <c r="A9" s="402" t="s">
        <v>720</v>
      </c>
      <c r="B9" s="343" t="s">
        <v>349</v>
      </c>
      <c r="C9" s="337" t="s">
        <v>20</v>
      </c>
      <c r="D9" s="337" t="s">
        <v>20</v>
      </c>
      <c r="E9" s="337" t="s">
        <v>20</v>
      </c>
      <c r="F9" s="338" t="s">
        <v>20</v>
      </c>
      <c r="G9" s="338" t="s">
        <v>20</v>
      </c>
      <c r="H9" s="338">
        <v>1</v>
      </c>
      <c r="L9" s="129"/>
      <c r="M9" s="129"/>
    </row>
    <row r="10" spans="1:24" ht="16">
      <c r="A10" s="403"/>
      <c r="B10" s="342" t="s">
        <v>740</v>
      </c>
      <c r="C10" s="339">
        <v>11</v>
      </c>
      <c r="D10" s="339">
        <v>12</v>
      </c>
      <c r="E10" s="339">
        <v>1</v>
      </c>
      <c r="F10" s="340">
        <v>3</v>
      </c>
      <c r="G10" s="340">
        <v>2</v>
      </c>
      <c r="H10" s="340">
        <v>1</v>
      </c>
      <c r="L10" s="129"/>
      <c r="M10" s="129"/>
    </row>
    <row r="11" spans="1:24" ht="16">
      <c r="A11" s="402" t="s">
        <v>721</v>
      </c>
      <c r="B11" s="343" t="s">
        <v>349</v>
      </c>
      <c r="C11" s="337" t="s">
        <v>20</v>
      </c>
      <c r="D11" s="337" t="s">
        <v>20</v>
      </c>
      <c r="E11" s="337" t="s">
        <v>20</v>
      </c>
      <c r="F11" s="338" t="s">
        <v>20</v>
      </c>
      <c r="G11" s="338" t="s">
        <v>20</v>
      </c>
      <c r="H11" s="338">
        <v>268</v>
      </c>
      <c r="L11" s="129"/>
      <c r="M11" s="129"/>
    </row>
    <row r="12" spans="1:24" ht="16">
      <c r="A12" s="403"/>
      <c r="B12" s="342" t="s">
        <v>740</v>
      </c>
      <c r="C12" s="339">
        <v>85</v>
      </c>
      <c r="D12" s="339">
        <v>102</v>
      </c>
      <c r="E12" s="339">
        <v>122</v>
      </c>
      <c r="F12" s="340">
        <v>68</v>
      </c>
      <c r="G12" s="340">
        <v>62</v>
      </c>
      <c r="H12" s="340">
        <v>41</v>
      </c>
      <c r="L12" s="129"/>
      <c r="M12" s="129"/>
    </row>
    <row r="13" spans="1:24" ht="16">
      <c r="A13" s="402" t="s">
        <v>722</v>
      </c>
      <c r="B13" s="343" t="s">
        <v>349</v>
      </c>
      <c r="C13" s="337" t="s">
        <v>20</v>
      </c>
      <c r="D13" s="337" t="s">
        <v>20</v>
      </c>
      <c r="E13" s="337" t="s">
        <v>20</v>
      </c>
      <c r="F13" s="338" t="s">
        <v>20</v>
      </c>
      <c r="G13" s="338" t="s">
        <v>20</v>
      </c>
      <c r="H13" s="338">
        <v>1</v>
      </c>
      <c r="L13" s="129"/>
      <c r="M13" s="129"/>
    </row>
    <row r="14" spans="1:24" ht="16">
      <c r="A14" s="403"/>
      <c r="B14" s="342" t="s">
        <v>740</v>
      </c>
      <c r="C14" s="339">
        <v>2</v>
      </c>
      <c r="D14" s="339">
        <v>2</v>
      </c>
      <c r="E14" s="339">
        <v>0</v>
      </c>
      <c r="F14" s="340">
        <v>0</v>
      </c>
      <c r="G14" s="340">
        <v>1</v>
      </c>
      <c r="H14" s="340">
        <v>0</v>
      </c>
      <c r="L14" s="129"/>
      <c r="M14" s="129"/>
    </row>
    <row r="15" spans="1:24" ht="16">
      <c r="A15" s="402" t="s">
        <v>723</v>
      </c>
      <c r="B15" s="343" t="s">
        <v>349</v>
      </c>
      <c r="C15" s="337" t="s">
        <v>20</v>
      </c>
      <c r="D15" s="337" t="s">
        <v>20</v>
      </c>
      <c r="E15" s="337" t="s">
        <v>20</v>
      </c>
      <c r="F15" s="338" t="s">
        <v>20</v>
      </c>
      <c r="G15" s="338" t="s">
        <v>20</v>
      </c>
      <c r="H15" s="338">
        <v>7</v>
      </c>
      <c r="L15" s="129"/>
      <c r="M15" s="129"/>
    </row>
    <row r="16" spans="1:24" ht="16">
      <c r="A16" s="403"/>
      <c r="B16" s="342" t="s">
        <v>740</v>
      </c>
      <c r="C16" s="339">
        <v>2</v>
      </c>
      <c r="D16" s="339">
        <v>2</v>
      </c>
      <c r="E16" s="339">
        <v>2</v>
      </c>
      <c r="F16" s="340">
        <v>0</v>
      </c>
      <c r="G16" s="340">
        <v>3</v>
      </c>
      <c r="H16" s="340">
        <v>1</v>
      </c>
      <c r="L16" s="129"/>
      <c r="M16" s="129"/>
    </row>
    <row r="17" spans="1:13" ht="16">
      <c r="A17" s="402" t="s">
        <v>724</v>
      </c>
      <c r="B17" s="343" t="s">
        <v>349</v>
      </c>
      <c r="C17" s="337" t="s">
        <v>20</v>
      </c>
      <c r="D17" s="337" t="s">
        <v>20</v>
      </c>
      <c r="E17" s="337" t="s">
        <v>20</v>
      </c>
      <c r="F17" s="338" t="s">
        <v>20</v>
      </c>
      <c r="G17" s="338" t="s">
        <v>20</v>
      </c>
      <c r="H17" s="338">
        <v>0</v>
      </c>
      <c r="L17" s="129"/>
      <c r="M17" s="129"/>
    </row>
    <row r="18" spans="1:13" ht="16">
      <c r="A18" s="403"/>
      <c r="B18" s="342" t="s">
        <v>740</v>
      </c>
      <c r="C18" s="339">
        <v>1</v>
      </c>
      <c r="D18" s="339">
        <v>1</v>
      </c>
      <c r="E18" s="339">
        <v>0</v>
      </c>
      <c r="F18" s="340">
        <v>0</v>
      </c>
      <c r="G18" s="340">
        <v>0</v>
      </c>
      <c r="H18" s="340">
        <v>0</v>
      </c>
      <c r="L18" s="129"/>
      <c r="M18" s="129"/>
    </row>
    <row r="19" spans="1:13" ht="16">
      <c r="A19" s="351" t="s">
        <v>725</v>
      </c>
      <c r="B19" s="343" t="s">
        <v>349</v>
      </c>
      <c r="C19" s="337" t="s">
        <v>20</v>
      </c>
      <c r="D19" s="337" t="s">
        <v>20</v>
      </c>
      <c r="E19" s="337" t="s">
        <v>20</v>
      </c>
      <c r="F19" s="338" t="s">
        <v>20</v>
      </c>
      <c r="G19" s="338" t="s">
        <v>20</v>
      </c>
      <c r="H19" s="338">
        <v>5</v>
      </c>
      <c r="L19" s="129"/>
      <c r="M19" s="129"/>
    </row>
    <row r="20" spans="1:13" ht="16">
      <c r="A20" s="404"/>
      <c r="B20" s="342" t="s">
        <v>740</v>
      </c>
      <c r="C20" s="339">
        <v>0</v>
      </c>
      <c r="D20" s="339">
        <v>0</v>
      </c>
      <c r="E20" s="339">
        <v>0</v>
      </c>
      <c r="F20" s="340">
        <v>0</v>
      </c>
      <c r="G20" s="340">
        <v>0</v>
      </c>
      <c r="H20" s="340">
        <v>0</v>
      </c>
      <c r="L20" s="129"/>
      <c r="M20" s="129"/>
    </row>
    <row r="21" spans="1:13">
      <c r="A21" s="344" t="s">
        <v>668</v>
      </c>
      <c r="B21" s="129"/>
    </row>
    <row r="22" spans="1:13">
      <c r="A22" s="218" t="s">
        <v>738</v>
      </c>
      <c r="B22" s="325"/>
    </row>
    <row r="23" spans="1:13">
      <c r="A23" s="218" t="s">
        <v>739</v>
      </c>
      <c r="B23" s="325"/>
    </row>
    <row r="24" spans="1:13">
      <c r="A24" s="27"/>
    </row>
    <row r="25" spans="1:13" ht="32">
      <c r="H25" s="144" t="s">
        <v>81</v>
      </c>
    </row>
  </sheetData>
  <mergeCells count="8">
    <mergeCell ref="A17:A18"/>
    <mergeCell ref="A19:A20"/>
    <mergeCell ref="A5:A6"/>
    <mergeCell ref="A7:A8"/>
    <mergeCell ref="A9:A10"/>
    <mergeCell ref="A11:A12"/>
    <mergeCell ref="A13:A14"/>
    <mergeCell ref="A15:A16"/>
  </mergeCells>
  <phoneticPr fontId="2"/>
  <hyperlinks>
    <hyperlink ref="H25" location="説明・目次!A1" display="目次に戻る" xr:uid="{8EEF0DD2-0EF6-4E4E-BD8F-15EEC9193FCC}"/>
  </hyperlinks>
  <pageMargins left="0.70866141732283472" right="0.70866141732283472" top="0.74803149606299213" bottom="0.74803149606299213" header="0.31496062992125984" footer="0.31496062992125984"/>
  <pageSetup paperSize="9" scale="46" orientation="portrait" verticalDpi="300" r:id="rId1"/>
  <colBreaks count="1" manualBreakCount="1">
    <brk id="18" max="1048575" man="1"/>
  </col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463AE-BDC3-644A-94E0-81DF20EB97B7}">
  <sheetPr>
    <tabColor theme="4" tint="-0.499984740745262"/>
    <pageSetUpPr fitToPage="1"/>
  </sheetPr>
  <dimension ref="A1:U31"/>
  <sheetViews>
    <sheetView view="pageBreakPreview" zoomScaleNormal="100" zoomScaleSheetLayoutView="100" workbookViewId="0">
      <selection activeCell="A27" sqref="A27"/>
    </sheetView>
  </sheetViews>
  <sheetFormatPr baseColWidth="10" defaultColWidth="9" defaultRowHeight="15"/>
  <cols>
    <col min="1" max="1" width="17.5" style="18" customWidth="1"/>
    <col min="2" max="2" width="14.5" style="18" customWidth="1"/>
    <col min="3" max="9" width="9.83203125" style="18" customWidth="1"/>
    <col min="10" max="10" width="11" style="18" customWidth="1"/>
    <col min="11" max="13" width="9.83203125" style="18" customWidth="1"/>
    <col min="14" max="17" width="10.33203125" style="18" customWidth="1"/>
    <col min="18" max="16384" width="9" style="18"/>
  </cols>
  <sheetData>
    <row r="1" spans="1:12" ht="22">
      <c r="A1" s="147" t="s">
        <v>129</v>
      </c>
      <c r="B1" s="10"/>
      <c r="C1" s="10"/>
      <c r="D1" s="10"/>
      <c r="E1" s="10"/>
      <c r="F1" s="10"/>
      <c r="G1" s="10"/>
      <c r="H1" s="10"/>
      <c r="I1" s="10"/>
      <c r="J1" s="10"/>
      <c r="K1" s="10"/>
      <c r="L1" s="10"/>
    </row>
    <row r="2" spans="1:12">
      <c r="D2" s="139"/>
      <c r="E2" s="139"/>
      <c r="F2" s="139"/>
    </row>
    <row r="3" spans="1:12">
      <c r="A3" s="27" t="s">
        <v>410</v>
      </c>
    </row>
    <row r="4" spans="1:12">
      <c r="A4" s="391"/>
      <c r="B4" s="392"/>
      <c r="C4" s="238">
        <v>2018</v>
      </c>
      <c r="D4" s="109">
        <v>2019</v>
      </c>
      <c r="E4" s="109">
        <v>2020</v>
      </c>
      <c r="F4" s="109">
        <v>2021</v>
      </c>
      <c r="G4" s="109">
        <v>2022</v>
      </c>
      <c r="H4" s="12"/>
    </row>
    <row r="5" spans="1:12">
      <c r="A5" s="390" t="s">
        <v>411</v>
      </c>
      <c r="B5" s="87" t="s">
        <v>443</v>
      </c>
      <c r="C5" s="196">
        <v>49.750475285171106</v>
      </c>
      <c r="D5" s="196">
        <v>49.569978870934143</v>
      </c>
      <c r="E5" s="196">
        <v>49.732428473198006</v>
      </c>
      <c r="F5" s="196">
        <v>50.490942191183933</v>
      </c>
      <c r="G5" s="196">
        <v>52.90446471435429</v>
      </c>
    </row>
    <row r="6" spans="1:12">
      <c r="A6" s="390"/>
      <c r="B6" s="87" t="s">
        <v>349</v>
      </c>
      <c r="C6" s="196">
        <v>51.355104600636118</v>
      </c>
      <c r="D6" s="196">
        <v>51.092710737070725</v>
      </c>
      <c r="E6" s="196">
        <v>51.379435520464654</v>
      </c>
      <c r="F6" s="196">
        <v>51.938943894389446</v>
      </c>
      <c r="G6" s="196">
        <v>55.885345997286294</v>
      </c>
      <c r="H6" s="131"/>
      <c r="I6" s="131"/>
    </row>
    <row r="7" spans="1:12" ht="32">
      <c r="A7" s="390"/>
      <c r="B7" s="319" t="s">
        <v>741</v>
      </c>
      <c r="C7" s="196">
        <v>23.827563683866753</v>
      </c>
      <c r="D7" s="196">
        <v>24.364326375711578</v>
      </c>
      <c r="E7" s="196">
        <v>25.298094652735092</v>
      </c>
      <c r="F7" s="196">
        <v>27.750352609308887</v>
      </c>
      <c r="G7" s="196">
        <v>28.906342972747829</v>
      </c>
      <c r="H7" s="130"/>
      <c r="I7" s="130"/>
    </row>
    <row r="8" spans="1:12">
      <c r="A8" s="390"/>
      <c r="B8" s="87" t="s">
        <v>352</v>
      </c>
      <c r="C8" s="196">
        <v>46.0584461867427</v>
      </c>
      <c r="D8" s="196">
        <v>45.60669456066946</v>
      </c>
      <c r="E8" s="196">
        <v>45.653985004165506</v>
      </c>
      <c r="F8" s="196">
        <v>45.075811251239905</v>
      </c>
      <c r="G8" s="196">
        <v>44.617156016119743</v>
      </c>
      <c r="H8" s="131"/>
      <c r="I8" s="131"/>
    </row>
    <row r="9" spans="1:12">
      <c r="A9" s="390"/>
      <c r="B9" s="87" t="s">
        <v>354</v>
      </c>
      <c r="C9" s="196">
        <v>46.124828532235938</v>
      </c>
      <c r="D9" s="196">
        <v>47.273346966598503</v>
      </c>
      <c r="E9" s="196">
        <v>46.5017667844523</v>
      </c>
      <c r="F9" s="196">
        <v>52.420856610800747</v>
      </c>
      <c r="G9" s="196">
        <v>49.911137440758296</v>
      </c>
      <c r="H9" s="130"/>
      <c r="I9" s="130"/>
    </row>
    <row r="10" spans="1:12">
      <c r="A10" s="390"/>
      <c r="B10" s="87" t="s">
        <v>356</v>
      </c>
      <c r="C10" s="196">
        <v>50.212765957446805</v>
      </c>
      <c r="D10" s="196">
        <v>50.643776824034333</v>
      </c>
      <c r="E10" s="196">
        <v>51.341551849166066</v>
      </c>
      <c r="F10" s="196">
        <v>50.779036827195469</v>
      </c>
      <c r="G10" s="196">
        <v>51.164337990685297</v>
      </c>
      <c r="H10" s="130"/>
      <c r="I10" s="130"/>
    </row>
    <row r="11" spans="1:12">
      <c r="A11" s="405" t="s">
        <v>412</v>
      </c>
      <c r="B11" s="87" t="s">
        <v>443</v>
      </c>
      <c r="C11" s="196">
        <v>27.332117897295653</v>
      </c>
      <c r="D11" s="196">
        <v>29.409158050221567</v>
      </c>
      <c r="E11" s="196">
        <v>28.795569912321184</v>
      </c>
      <c r="F11" s="196">
        <v>30.157516439822601</v>
      </c>
      <c r="G11" s="196">
        <v>30.527674218525952</v>
      </c>
      <c r="H11" s="130"/>
      <c r="I11" s="130"/>
    </row>
    <row r="12" spans="1:12">
      <c r="A12" s="405"/>
      <c r="B12" s="87" t="s">
        <v>349</v>
      </c>
      <c r="C12" s="196">
        <v>18.397046046915726</v>
      </c>
      <c r="D12" s="196">
        <v>21.174489581140811</v>
      </c>
      <c r="E12" s="196">
        <v>19.226494776617027</v>
      </c>
      <c r="F12" s="196">
        <v>20.489432703003338</v>
      </c>
      <c r="G12" s="196">
        <v>22.414928649835346</v>
      </c>
      <c r="H12" s="130"/>
      <c r="I12" s="130"/>
    </row>
    <row r="13" spans="1:12" ht="32">
      <c r="A13" s="405"/>
      <c r="B13" s="237" t="s">
        <v>741</v>
      </c>
      <c r="C13" s="196">
        <v>16.842105263157894</v>
      </c>
      <c r="D13" s="196">
        <v>18.164580963215776</v>
      </c>
      <c r="E13" s="196">
        <v>20.13274336283186</v>
      </c>
      <c r="F13" s="196">
        <v>23.090099349092156</v>
      </c>
      <c r="G13" s="196">
        <v>24.315184308420694</v>
      </c>
    </row>
    <row r="14" spans="1:12">
      <c r="A14" s="405"/>
      <c r="B14" s="87" t="s">
        <v>352</v>
      </c>
      <c r="C14" s="196">
        <v>46.857670979667283</v>
      </c>
      <c r="D14" s="196">
        <v>47.656940760389041</v>
      </c>
      <c r="E14" s="196">
        <v>49.726277372262771</v>
      </c>
      <c r="F14" s="196">
        <v>50.135013501350137</v>
      </c>
      <c r="G14" s="196">
        <v>47.573656845753895</v>
      </c>
      <c r="H14" s="131"/>
      <c r="I14" s="131"/>
    </row>
    <row r="15" spans="1:12">
      <c r="A15" s="405"/>
      <c r="B15" s="87" t="s">
        <v>354</v>
      </c>
      <c r="C15" s="196">
        <v>49.165120593692023</v>
      </c>
      <c r="D15" s="196">
        <v>48.888888888888886</v>
      </c>
      <c r="E15" s="196">
        <v>48.432055749128921</v>
      </c>
      <c r="F15" s="196">
        <v>52.4822695035461</v>
      </c>
      <c r="G15" s="196">
        <v>40.760869565217391</v>
      </c>
      <c r="H15" s="130"/>
      <c r="I15" s="130"/>
    </row>
    <row r="16" spans="1:12">
      <c r="A16" s="405"/>
      <c r="B16" s="87" t="s">
        <v>356</v>
      </c>
      <c r="C16" s="196">
        <v>50.420168067226889</v>
      </c>
      <c r="D16" s="196">
        <v>52.298850574712638</v>
      </c>
      <c r="E16" s="196">
        <v>55.421686746987952</v>
      </c>
      <c r="F16" s="196">
        <v>53.658536585365859</v>
      </c>
      <c r="G16" s="196">
        <v>53.333333333333336</v>
      </c>
      <c r="H16" s="131"/>
      <c r="I16" s="131"/>
    </row>
    <row r="17" spans="1:21">
      <c r="A17" s="405" t="s">
        <v>690</v>
      </c>
      <c r="B17" s="87" t="s">
        <v>443</v>
      </c>
      <c r="C17" s="198" t="s">
        <v>14</v>
      </c>
      <c r="D17" s="198" t="s">
        <v>14</v>
      </c>
      <c r="E17" s="198" t="s">
        <v>14</v>
      </c>
      <c r="F17" s="197">
        <v>21.2</v>
      </c>
      <c r="G17" s="197">
        <v>19.8</v>
      </c>
      <c r="H17" s="130"/>
      <c r="I17" s="130"/>
    </row>
    <row r="18" spans="1:21">
      <c r="A18" s="405"/>
      <c r="B18" s="87" t="s">
        <v>349</v>
      </c>
      <c r="C18" s="198" t="s">
        <v>14</v>
      </c>
      <c r="D18" s="198" t="s">
        <v>14</v>
      </c>
      <c r="E18" s="198" t="s">
        <v>14</v>
      </c>
      <c r="F18" s="197">
        <v>10.199999999999999</v>
      </c>
      <c r="G18" s="197">
        <v>10.6</v>
      </c>
      <c r="H18" s="130"/>
      <c r="I18" s="130"/>
    </row>
    <row r="19" spans="1:21">
      <c r="A19" s="405" t="s">
        <v>691</v>
      </c>
      <c r="B19" s="87" t="s">
        <v>347</v>
      </c>
      <c r="C19" s="198" t="s">
        <v>14</v>
      </c>
      <c r="D19" s="198" t="s">
        <v>14</v>
      </c>
      <c r="E19" s="198" t="s">
        <v>14</v>
      </c>
      <c r="F19" s="197">
        <v>32.6</v>
      </c>
      <c r="G19" s="197">
        <v>34.200000000000003</v>
      </c>
      <c r="H19" s="130"/>
      <c r="I19" s="130"/>
    </row>
    <row r="20" spans="1:21">
      <c r="A20" s="405"/>
      <c r="B20" s="87" t="s">
        <v>349</v>
      </c>
      <c r="C20" s="198" t="s">
        <v>14</v>
      </c>
      <c r="D20" s="198" t="s">
        <v>14</v>
      </c>
      <c r="E20" s="197">
        <v>22.8</v>
      </c>
      <c r="F20" s="197">
        <v>24.7</v>
      </c>
      <c r="G20" s="197">
        <v>26.810035842293907</v>
      </c>
      <c r="H20" s="130"/>
      <c r="I20" s="130"/>
    </row>
    <row r="21" spans="1:21" ht="32" customHeight="1">
      <c r="A21" s="405" t="s">
        <v>413</v>
      </c>
      <c r="B21" s="87" t="s">
        <v>443</v>
      </c>
      <c r="C21" s="198" t="s">
        <v>14</v>
      </c>
      <c r="D21" s="198" t="s">
        <v>14</v>
      </c>
      <c r="E21" s="198" t="s">
        <v>14</v>
      </c>
      <c r="F21" s="197">
        <v>30</v>
      </c>
      <c r="G21" s="197">
        <v>29.7</v>
      </c>
      <c r="H21" s="130"/>
      <c r="I21" s="130"/>
    </row>
    <row r="22" spans="1:21" ht="32" customHeight="1">
      <c r="A22" s="390"/>
      <c r="B22" s="87" t="s">
        <v>349</v>
      </c>
      <c r="C22" s="198" t="s">
        <v>14</v>
      </c>
      <c r="D22" s="198" t="s">
        <v>14</v>
      </c>
      <c r="E22" s="197">
        <v>18.600000000000001</v>
      </c>
      <c r="F22" s="197">
        <v>20</v>
      </c>
      <c r="G22" s="197">
        <v>21.5</v>
      </c>
      <c r="H22" s="130"/>
      <c r="I22" s="130"/>
    </row>
    <row r="23" spans="1:21">
      <c r="A23" s="405" t="s">
        <v>692</v>
      </c>
      <c r="B23" s="87" t="s">
        <v>443</v>
      </c>
      <c r="C23" s="198" t="s">
        <v>14</v>
      </c>
      <c r="D23" s="198" t="s">
        <v>14</v>
      </c>
      <c r="E23" s="198" t="s">
        <v>14</v>
      </c>
      <c r="F23" s="197">
        <v>22.5</v>
      </c>
      <c r="G23" s="197">
        <v>23.9</v>
      </c>
      <c r="H23" s="130"/>
      <c r="I23" s="130"/>
    </row>
    <row r="24" spans="1:21">
      <c r="A24" s="390"/>
      <c r="B24" s="87" t="s">
        <v>349</v>
      </c>
      <c r="C24" s="198" t="s">
        <v>14</v>
      </c>
      <c r="D24" s="198" t="s">
        <v>14</v>
      </c>
      <c r="E24" s="197">
        <v>17.899999999999999</v>
      </c>
      <c r="F24" s="197">
        <v>20.399999999999999</v>
      </c>
      <c r="G24" s="197">
        <v>21.141458387013657</v>
      </c>
    </row>
    <row r="25" spans="1:21" ht="15" customHeight="1">
      <c r="A25" s="218" t="s">
        <v>668</v>
      </c>
      <c r="B25" s="62"/>
      <c r="C25" s="62"/>
      <c r="D25" s="62"/>
      <c r="E25" s="62"/>
      <c r="F25" s="62"/>
    </row>
    <row r="26" spans="1:21" ht="67" customHeight="1">
      <c r="A26" s="379" t="s">
        <v>742</v>
      </c>
      <c r="B26" s="379"/>
      <c r="C26" s="379"/>
      <c r="D26" s="379"/>
      <c r="E26" s="379"/>
      <c r="F26" s="379"/>
      <c r="G26" s="379"/>
      <c r="H26"/>
      <c r="I26"/>
      <c r="J26"/>
      <c r="K26"/>
      <c r="L26"/>
      <c r="M26"/>
      <c r="N26"/>
      <c r="O26"/>
      <c r="P26"/>
      <c r="Q26"/>
      <c r="R26"/>
      <c r="S26"/>
      <c r="T26"/>
      <c r="U26"/>
    </row>
    <row r="27" spans="1:21">
      <c r="A27" t="s">
        <v>693</v>
      </c>
      <c r="B27"/>
      <c r="C27"/>
      <c r="D27"/>
      <c r="E27"/>
      <c r="F27"/>
      <c r="G27"/>
      <c r="H27"/>
      <c r="I27"/>
      <c r="J27"/>
      <c r="K27"/>
      <c r="L27"/>
      <c r="M27"/>
      <c r="N27"/>
      <c r="O27"/>
      <c r="P27"/>
      <c r="Q27"/>
      <c r="R27"/>
      <c r="S27"/>
      <c r="T27"/>
      <c r="U27"/>
    </row>
    <row r="28" spans="1:21">
      <c r="A28" t="s">
        <v>694</v>
      </c>
      <c r="B28"/>
      <c r="C28"/>
      <c r="D28"/>
      <c r="E28"/>
      <c r="F28"/>
      <c r="G28"/>
      <c r="H28"/>
      <c r="I28"/>
      <c r="J28"/>
      <c r="K28"/>
      <c r="L28"/>
      <c r="M28"/>
      <c r="N28"/>
      <c r="O28"/>
      <c r="P28"/>
      <c r="Q28"/>
      <c r="R28"/>
      <c r="S28"/>
      <c r="T28"/>
      <c r="U28"/>
    </row>
    <row r="29" spans="1:21">
      <c r="A29" t="s">
        <v>695</v>
      </c>
      <c r="B29"/>
      <c r="C29"/>
      <c r="D29"/>
      <c r="E29"/>
      <c r="F29"/>
      <c r="G29"/>
      <c r="H29"/>
      <c r="I29"/>
      <c r="J29"/>
      <c r="K29"/>
      <c r="L29"/>
      <c r="M29"/>
      <c r="N29"/>
      <c r="O29"/>
      <c r="P29"/>
      <c r="Q29"/>
      <c r="R29"/>
      <c r="S29"/>
      <c r="T29"/>
      <c r="U29"/>
    </row>
    <row r="30" spans="1:21">
      <c r="A30"/>
      <c r="B30"/>
      <c r="C30"/>
      <c r="D30"/>
      <c r="E30"/>
      <c r="F30"/>
      <c r="G30"/>
      <c r="H30"/>
      <c r="I30"/>
      <c r="J30"/>
      <c r="K30"/>
      <c r="L30"/>
      <c r="M30"/>
      <c r="N30"/>
      <c r="O30"/>
      <c r="P30"/>
      <c r="Q30"/>
      <c r="R30"/>
      <c r="S30"/>
      <c r="T30"/>
      <c r="U30"/>
    </row>
    <row r="31" spans="1:21" ht="32">
      <c r="G31" s="144" t="s">
        <v>81</v>
      </c>
    </row>
  </sheetData>
  <mergeCells count="8">
    <mergeCell ref="A21:A22"/>
    <mergeCell ref="A23:A24"/>
    <mergeCell ref="A26:G26"/>
    <mergeCell ref="A4:B4"/>
    <mergeCell ref="A5:A10"/>
    <mergeCell ref="A11:A16"/>
    <mergeCell ref="A17:A18"/>
    <mergeCell ref="A19:A20"/>
  </mergeCells>
  <phoneticPr fontId="2"/>
  <hyperlinks>
    <hyperlink ref="G31" location="説明・目次!A1" display="目次に戻る" xr:uid="{054CF11B-7F3F-B741-94F3-7B79D5477272}"/>
  </hyperlinks>
  <pageMargins left="0.70866141732283472" right="0.70866141732283472" top="0.74803149606299213" bottom="0.74803149606299213" header="0.31496062992125984" footer="0.31496062992125984"/>
  <pageSetup paperSize="9" fitToHeight="0" orientation="portrait" verticalDpi="300" r:id="rId1"/>
  <colBreaks count="1" manualBreakCount="1">
    <brk id="17" max="1048575" man="1"/>
  </col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909BE-E189-5D44-A57D-49F22BDEEC3B}">
  <sheetPr>
    <tabColor theme="4" tint="-0.499984740745262"/>
    <pageSetUpPr fitToPage="1"/>
  </sheetPr>
  <dimension ref="A1:U13"/>
  <sheetViews>
    <sheetView view="pageBreakPreview" zoomScaleNormal="100" zoomScaleSheetLayoutView="100" workbookViewId="0"/>
  </sheetViews>
  <sheetFormatPr baseColWidth="10" defaultColWidth="9" defaultRowHeight="15"/>
  <cols>
    <col min="1" max="1" width="17.5" style="18" customWidth="1"/>
    <col min="2" max="13" width="12.83203125" style="18" customWidth="1"/>
    <col min="14" max="16" width="10.33203125" style="18" customWidth="1"/>
    <col min="17" max="16384" width="9" style="18"/>
  </cols>
  <sheetData>
    <row r="1" spans="1:21" ht="22">
      <c r="A1" s="147" t="s">
        <v>129</v>
      </c>
      <c r="B1" s="10"/>
      <c r="C1" s="10"/>
      <c r="D1" s="10"/>
      <c r="E1" s="10"/>
      <c r="F1" s="10"/>
      <c r="G1" s="10"/>
      <c r="H1" s="10"/>
      <c r="I1" s="10"/>
      <c r="J1" s="10"/>
      <c r="K1" s="10"/>
    </row>
    <row r="2" spans="1:21">
      <c r="D2" s="139"/>
      <c r="E2" s="139"/>
    </row>
    <row r="3" spans="1:21">
      <c r="A3" s="27" t="s">
        <v>743</v>
      </c>
    </row>
    <row r="4" spans="1:21">
      <c r="A4" s="409"/>
      <c r="B4" s="406">
        <v>2020</v>
      </c>
      <c r="C4" s="407"/>
      <c r="D4" s="408"/>
      <c r="E4" s="406">
        <v>2021</v>
      </c>
      <c r="F4" s="407"/>
      <c r="G4" s="408"/>
      <c r="H4" s="406">
        <v>2022</v>
      </c>
      <c r="I4" s="407"/>
      <c r="J4" s="408"/>
      <c r="K4" s="406">
        <v>2023</v>
      </c>
      <c r="L4" s="407"/>
      <c r="M4" s="408"/>
    </row>
    <row r="5" spans="1:21" ht="48">
      <c r="A5" s="410"/>
      <c r="B5" s="210" t="s">
        <v>681</v>
      </c>
      <c r="C5" s="210" t="s">
        <v>683</v>
      </c>
      <c r="D5" s="322" t="s">
        <v>744</v>
      </c>
      <c r="E5" s="210" t="s">
        <v>681</v>
      </c>
      <c r="F5" s="210" t="s">
        <v>683</v>
      </c>
      <c r="G5" s="322" t="s">
        <v>744</v>
      </c>
      <c r="H5" s="210" t="s">
        <v>681</v>
      </c>
      <c r="I5" s="210" t="s">
        <v>683</v>
      </c>
      <c r="J5" s="322" t="s">
        <v>744</v>
      </c>
      <c r="K5" s="210" t="s">
        <v>681</v>
      </c>
      <c r="L5" s="210" t="s">
        <v>683</v>
      </c>
      <c r="M5" s="322" t="s">
        <v>744</v>
      </c>
    </row>
    <row r="6" spans="1:21" ht="18" customHeight="1">
      <c r="A6" s="319" t="s">
        <v>684</v>
      </c>
      <c r="B6" s="290" t="s">
        <v>675</v>
      </c>
      <c r="C6" s="290" t="s">
        <v>676</v>
      </c>
      <c r="D6" s="320">
        <v>12.5</v>
      </c>
      <c r="E6" s="290" t="s">
        <v>675</v>
      </c>
      <c r="F6" s="290" t="s">
        <v>676</v>
      </c>
      <c r="G6" s="320">
        <v>12.5</v>
      </c>
      <c r="H6" s="290" t="s">
        <v>677</v>
      </c>
      <c r="I6" s="290" t="s">
        <v>678</v>
      </c>
      <c r="J6" s="320">
        <v>22.222222222222221</v>
      </c>
      <c r="K6" s="290" t="s">
        <v>677</v>
      </c>
      <c r="L6" s="290" t="s">
        <v>678</v>
      </c>
      <c r="M6" s="320">
        <v>22.222222222222221</v>
      </c>
    </row>
    <row r="7" spans="1:21" ht="18" customHeight="1">
      <c r="A7" s="319" t="s">
        <v>685</v>
      </c>
      <c r="B7" s="290" t="s">
        <v>679</v>
      </c>
      <c r="C7" s="290" t="s">
        <v>680</v>
      </c>
      <c r="D7" s="320">
        <v>20</v>
      </c>
      <c r="E7" s="290" t="s">
        <v>679</v>
      </c>
      <c r="F7" s="290" t="s">
        <v>680</v>
      </c>
      <c r="G7" s="320">
        <v>20</v>
      </c>
      <c r="H7" s="290" t="s">
        <v>679</v>
      </c>
      <c r="I7" s="290" t="s">
        <v>680</v>
      </c>
      <c r="J7" s="320">
        <v>20</v>
      </c>
      <c r="K7" s="290" t="s">
        <v>679</v>
      </c>
      <c r="L7" s="290" t="s">
        <v>680</v>
      </c>
      <c r="M7" s="320">
        <v>20</v>
      </c>
    </row>
    <row r="8" spans="1:21" ht="18" customHeight="1">
      <c r="A8" s="321" t="s">
        <v>686</v>
      </c>
      <c r="B8" s="290">
        <v>26</v>
      </c>
      <c r="C8" s="290">
        <v>1</v>
      </c>
      <c r="D8" s="320">
        <f>C8/(C8+B8)*100</f>
        <v>3.7037037037037033</v>
      </c>
      <c r="E8" s="290">
        <v>26</v>
      </c>
      <c r="F8" s="290">
        <v>2</v>
      </c>
      <c r="G8" s="320">
        <f>F8/(F8+E8)*100</f>
        <v>7.1428571428571423</v>
      </c>
      <c r="H8" s="290">
        <v>27</v>
      </c>
      <c r="I8" s="290">
        <v>3</v>
      </c>
      <c r="J8" s="320">
        <f>I8/(I8+H8)*100</f>
        <v>10</v>
      </c>
      <c r="K8" s="290">
        <v>28</v>
      </c>
      <c r="L8" s="290">
        <v>4</v>
      </c>
      <c r="M8" s="320">
        <f>L8/(L8+K8)*100</f>
        <v>12.5</v>
      </c>
      <c r="N8"/>
      <c r="O8"/>
      <c r="P8"/>
      <c r="Q8"/>
      <c r="R8"/>
      <c r="S8"/>
      <c r="T8"/>
      <c r="U8"/>
    </row>
    <row r="9" spans="1:21">
      <c r="A9" s="205" t="s">
        <v>687</v>
      </c>
      <c r="B9" s="218"/>
      <c r="C9" s="218"/>
      <c r="D9" s="218"/>
      <c r="E9" s="218"/>
      <c r="F9" s="218"/>
      <c r="G9" s="218"/>
      <c r="H9" s="218"/>
      <c r="I9" s="218"/>
      <c r="J9" s="218"/>
      <c r="K9" s="218"/>
      <c r="L9" s="218"/>
      <c r="M9" s="218"/>
      <c r="N9"/>
      <c r="O9"/>
      <c r="P9"/>
      <c r="Q9"/>
      <c r="R9"/>
      <c r="S9"/>
      <c r="T9"/>
      <c r="U9"/>
    </row>
    <row r="10" spans="1:21">
      <c r="A10" s="205" t="s">
        <v>688</v>
      </c>
      <c r="B10" s="218"/>
      <c r="C10" s="218"/>
      <c r="D10" s="218"/>
      <c r="E10" s="218"/>
      <c r="F10" s="218"/>
      <c r="G10" s="218"/>
      <c r="H10" s="218"/>
      <c r="I10" s="218"/>
      <c r="J10" s="218"/>
      <c r="K10" s="218"/>
      <c r="L10" s="218"/>
      <c r="M10" s="218"/>
      <c r="N10"/>
      <c r="O10"/>
      <c r="P10"/>
      <c r="Q10"/>
      <c r="R10"/>
      <c r="S10"/>
      <c r="T10"/>
      <c r="U10"/>
    </row>
    <row r="11" spans="1:21">
      <c r="A11" s="218" t="s">
        <v>689</v>
      </c>
      <c r="B11" s="218"/>
      <c r="C11" s="218"/>
      <c r="D11" s="218"/>
      <c r="E11" s="218"/>
      <c r="F11" s="218"/>
      <c r="G11" s="218"/>
      <c r="H11" s="218"/>
      <c r="I11" s="218"/>
      <c r="J11" s="218"/>
      <c r="K11" s="218"/>
      <c r="L11" s="218"/>
      <c r="M11" s="218"/>
      <c r="N11"/>
      <c r="O11"/>
      <c r="P11"/>
      <c r="Q11"/>
      <c r="R11"/>
      <c r="S11"/>
      <c r="T11"/>
      <c r="U11"/>
    </row>
    <row r="12" spans="1:21">
      <c r="A12" s="27"/>
    </row>
    <row r="13" spans="1:21" ht="32">
      <c r="M13" s="144" t="s">
        <v>81</v>
      </c>
    </row>
  </sheetData>
  <mergeCells count="5">
    <mergeCell ref="H4:J4"/>
    <mergeCell ref="K4:M4"/>
    <mergeCell ref="A4:A5"/>
    <mergeCell ref="B4:D4"/>
    <mergeCell ref="E4:G4"/>
  </mergeCells>
  <phoneticPr fontId="2"/>
  <hyperlinks>
    <hyperlink ref="M13" location="説明・目次!A1" display="目次に戻る" xr:uid="{C3FF8306-2B5C-5E49-BA38-C4FAB7A7355E}"/>
  </hyperlinks>
  <pageMargins left="0.70866141732283472" right="0.70866141732283472" top="0.74803149606299213" bottom="0.74803149606299213" header="0.31496062992125984" footer="0.31496062992125984"/>
  <pageSetup paperSize="9" scale="47" fitToHeight="0" orientation="portrait" verticalDpi="300" r:id="rId1"/>
  <colBreaks count="1" manualBreakCount="1">
    <brk id="16" max="1048575" man="1"/>
  </col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90E32-8F0A-2C45-A63A-BC39A6288DDD}">
  <sheetPr>
    <tabColor theme="4" tint="-0.499984740745262"/>
    <pageSetUpPr fitToPage="1"/>
  </sheetPr>
  <dimension ref="A1:P24"/>
  <sheetViews>
    <sheetView view="pageBreakPreview" zoomScaleNormal="100" zoomScaleSheetLayoutView="100" workbookViewId="0"/>
  </sheetViews>
  <sheetFormatPr baseColWidth="10" defaultColWidth="9" defaultRowHeight="15"/>
  <cols>
    <col min="1" max="1" width="34.83203125" style="18" customWidth="1"/>
    <col min="2" max="15" width="9.83203125" style="18" customWidth="1"/>
    <col min="16" max="19" width="10.33203125" style="18" customWidth="1"/>
    <col min="20" max="16384" width="9" style="18"/>
  </cols>
  <sheetData>
    <row r="1" spans="1:16" ht="22">
      <c r="A1" s="147" t="s">
        <v>129</v>
      </c>
      <c r="B1" s="10"/>
      <c r="C1" s="10"/>
      <c r="D1" s="10"/>
      <c r="E1" s="10"/>
      <c r="F1" s="10"/>
      <c r="G1" s="10"/>
      <c r="H1" s="10"/>
      <c r="I1" s="10"/>
      <c r="J1" s="10"/>
      <c r="K1" s="10"/>
      <c r="L1" s="10"/>
      <c r="M1" s="10"/>
      <c r="N1" s="10"/>
    </row>
    <row r="2" spans="1:16">
      <c r="D2" s="139"/>
      <c r="E2" s="139"/>
    </row>
    <row r="3" spans="1:16">
      <c r="A3" s="27" t="s">
        <v>654</v>
      </c>
    </row>
    <row r="4" spans="1:16" ht="17">
      <c r="A4" s="111"/>
      <c r="B4" s="249" t="s">
        <v>78</v>
      </c>
      <c r="C4" s="249" t="s">
        <v>79</v>
      </c>
      <c r="D4" s="249">
        <v>2013</v>
      </c>
      <c r="E4" s="249">
        <v>2014</v>
      </c>
      <c r="F4" s="249">
        <v>2015</v>
      </c>
      <c r="G4" s="249">
        <v>2016</v>
      </c>
      <c r="H4" s="249">
        <v>2017</v>
      </c>
      <c r="I4" s="249">
        <v>2018</v>
      </c>
      <c r="J4" s="249">
        <v>2019</v>
      </c>
      <c r="K4" s="249">
        <v>2020</v>
      </c>
      <c r="L4" s="249">
        <v>2021</v>
      </c>
      <c r="M4" s="249">
        <v>2022</v>
      </c>
      <c r="N4" s="12"/>
      <c r="O4" s="12"/>
      <c r="P4" s="12"/>
    </row>
    <row r="5" spans="1:16">
      <c r="A5" s="194" t="s">
        <v>745</v>
      </c>
      <c r="B5" s="88">
        <v>42.4</v>
      </c>
      <c r="C5" s="88">
        <v>42.4</v>
      </c>
      <c r="D5" s="89">
        <v>42.3</v>
      </c>
      <c r="E5" s="89">
        <v>42</v>
      </c>
      <c r="F5" s="89">
        <v>41.7</v>
      </c>
      <c r="G5" s="89">
        <v>41.2</v>
      </c>
      <c r="H5" s="89">
        <v>41</v>
      </c>
      <c r="I5" s="89">
        <v>41.8</v>
      </c>
      <c r="J5" s="24">
        <v>40.6</v>
      </c>
      <c r="K5" s="157">
        <v>40.472386587771204</v>
      </c>
      <c r="L5" s="157">
        <v>41</v>
      </c>
      <c r="M5" s="157">
        <v>40.9</v>
      </c>
    </row>
    <row r="6" spans="1:16">
      <c r="A6" s="87" t="s">
        <v>414</v>
      </c>
      <c r="B6" s="90">
        <v>43.6</v>
      </c>
      <c r="C6" s="90">
        <v>43.6</v>
      </c>
      <c r="D6" s="91">
        <v>43.5</v>
      </c>
      <c r="E6" s="91">
        <v>43.1</v>
      </c>
      <c r="F6" s="91">
        <v>42.6</v>
      </c>
      <c r="G6" s="91">
        <v>42</v>
      </c>
      <c r="H6" s="91">
        <v>41.7</v>
      </c>
      <c r="I6" s="91">
        <v>42.6</v>
      </c>
      <c r="J6" s="111">
        <v>41.2</v>
      </c>
      <c r="K6" s="156">
        <v>40.993228736581337</v>
      </c>
      <c r="L6" s="156">
        <v>41.5</v>
      </c>
      <c r="M6" s="156">
        <v>41.4</v>
      </c>
    </row>
    <row r="7" spans="1:16">
      <c r="A7" s="87" t="s">
        <v>415</v>
      </c>
      <c r="B7" s="90">
        <v>37.700000000000003</v>
      </c>
      <c r="C7" s="90">
        <v>37.700000000000003</v>
      </c>
      <c r="D7" s="91">
        <v>38.1</v>
      </c>
      <c r="E7" s="91">
        <v>38.299999999999997</v>
      </c>
      <c r="F7" s="91">
        <v>38.6</v>
      </c>
      <c r="G7" s="91">
        <v>38.5</v>
      </c>
      <c r="H7" s="91">
        <v>38.6</v>
      </c>
      <c r="I7" s="91">
        <v>39.4</v>
      </c>
      <c r="J7" s="111">
        <v>38.799999999999997</v>
      </c>
      <c r="K7" s="156">
        <v>38.939231891103546</v>
      </c>
      <c r="L7" s="156">
        <v>39.6</v>
      </c>
      <c r="M7" s="156">
        <v>39.9</v>
      </c>
    </row>
    <row r="8" spans="1:16" ht="16">
      <c r="A8" s="271" t="s">
        <v>416</v>
      </c>
      <c r="B8" s="88">
        <v>19.8</v>
      </c>
      <c r="C8" s="88">
        <v>19.8</v>
      </c>
      <c r="D8" s="89">
        <v>19.399999999999999</v>
      </c>
      <c r="E8" s="89">
        <v>19.100000000000001</v>
      </c>
      <c r="F8" s="89">
        <v>18.5</v>
      </c>
      <c r="G8" s="89">
        <v>18.3</v>
      </c>
      <c r="H8" s="89">
        <v>17.399999999999999</v>
      </c>
      <c r="I8" s="89">
        <v>17.8</v>
      </c>
      <c r="J8" s="24">
        <v>17.7</v>
      </c>
      <c r="K8" s="157">
        <v>17.395566239317219</v>
      </c>
      <c r="L8" s="157">
        <v>17.399999999999999</v>
      </c>
      <c r="M8" s="157">
        <v>17.600000000000001</v>
      </c>
    </row>
    <row r="9" spans="1:16">
      <c r="A9" s="87" t="s">
        <v>414</v>
      </c>
      <c r="B9" s="90">
        <v>21.5</v>
      </c>
      <c r="C9" s="90">
        <v>21.5</v>
      </c>
      <c r="D9" s="91">
        <v>21.2</v>
      </c>
      <c r="E9" s="91">
        <v>20.6</v>
      </c>
      <c r="F9" s="91">
        <v>19.8</v>
      </c>
      <c r="G9" s="91">
        <v>19.399999999999999</v>
      </c>
      <c r="H9" s="91">
        <v>18.399999999999999</v>
      </c>
      <c r="I9" s="91">
        <v>19.2</v>
      </c>
      <c r="J9" s="111">
        <v>18.7</v>
      </c>
      <c r="K9" s="156">
        <v>18.323809523811441</v>
      </c>
      <c r="L9" s="156">
        <v>18.399999999999999</v>
      </c>
      <c r="M9" s="156">
        <v>18.5</v>
      </c>
    </row>
    <row r="10" spans="1:16">
      <c r="A10" s="87" t="s">
        <v>415</v>
      </c>
      <c r="B10" s="90">
        <v>13.5</v>
      </c>
      <c r="C10" s="90">
        <v>13.5</v>
      </c>
      <c r="D10" s="91">
        <v>13.1</v>
      </c>
      <c r="E10" s="91">
        <v>13.8</v>
      </c>
      <c r="F10" s="91">
        <v>14.1</v>
      </c>
      <c r="G10" s="91">
        <v>14.5</v>
      </c>
      <c r="H10" s="91">
        <v>13.9</v>
      </c>
      <c r="I10" s="91">
        <v>13.5</v>
      </c>
      <c r="J10" s="111">
        <v>14.6</v>
      </c>
      <c r="K10" s="156">
        <v>14.663182628423781</v>
      </c>
      <c r="L10" s="156">
        <v>14.9</v>
      </c>
      <c r="M10" s="156">
        <v>15.3</v>
      </c>
      <c r="N10" s="133"/>
      <c r="O10" s="133"/>
      <c r="P10" s="133"/>
    </row>
    <row r="11" spans="1:16">
      <c r="A11" s="350" t="s">
        <v>668</v>
      </c>
      <c r="B11" s="350"/>
      <c r="C11" s="350"/>
      <c r="D11" s="350"/>
      <c r="E11" s="350"/>
      <c r="F11" s="350"/>
      <c r="G11" s="350"/>
      <c r="H11" s="350"/>
      <c r="I11" s="350"/>
      <c r="J11" s="350"/>
      <c r="K11" s="350"/>
      <c r="L11" s="350"/>
      <c r="M11" s="350"/>
    </row>
    <row r="12" spans="1:16" ht="34" customHeight="1">
      <c r="A12" s="411" t="s">
        <v>672</v>
      </c>
      <c r="B12" s="411"/>
      <c r="C12" s="411"/>
      <c r="D12" s="411"/>
      <c r="E12" s="411"/>
      <c r="F12" s="411"/>
      <c r="G12" s="411"/>
      <c r="H12" s="411"/>
      <c r="I12" s="411"/>
      <c r="J12" s="411"/>
      <c r="K12" s="411"/>
      <c r="L12" s="411"/>
      <c r="M12" s="411"/>
    </row>
    <row r="13" spans="1:16">
      <c r="A13" s="139"/>
    </row>
    <row r="14" spans="1:16" ht="32">
      <c r="M14" s="144" t="s">
        <v>81</v>
      </c>
      <c r="N14" s="133"/>
      <c r="O14" s="133"/>
      <c r="P14" s="133"/>
    </row>
    <row r="24" spans="14:16">
      <c r="N24" s="132"/>
      <c r="O24" s="132"/>
      <c r="P24" s="132"/>
    </row>
  </sheetData>
  <mergeCells count="2">
    <mergeCell ref="A12:M12"/>
    <mergeCell ref="A11:M11"/>
  </mergeCells>
  <phoneticPr fontId="2"/>
  <hyperlinks>
    <hyperlink ref="M14" location="説明・目次!A1" display="目次に戻る" xr:uid="{10267EBB-50A1-4B46-A051-4802FC981CF1}"/>
  </hyperlinks>
  <pageMargins left="0.70866141732283472" right="0.70866141732283472" top="0.74803149606299213" bottom="0.74803149606299213" header="0.31496062992125984" footer="0.31496062992125984"/>
  <pageSetup paperSize="9" scale="53" fitToHeight="0" orientation="portrait" verticalDpi="300" r:id="rId1"/>
  <colBreaks count="1" manualBreakCount="1">
    <brk id="19" max="1048575" man="1"/>
  </col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85154-A8BB-4244-BD50-EF3C4DA7FF33}">
  <sheetPr>
    <tabColor theme="4" tint="-0.499984740745262"/>
    <pageSetUpPr fitToPage="1"/>
  </sheetPr>
  <dimension ref="A1:R34"/>
  <sheetViews>
    <sheetView view="pageBreakPreview" zoomScaleNormal="100" zoomScaleSheetLayoutView="100" workbookViewId="0"/>
  </sheetViews>
  <sheetFormatPr baseColWidth="10" defaultColWidth="9" defaultRowHeight="15"/>
  <cols>
    <col min="1" max="1" width="16.83203125" style="18" customWidth="1"/>
    <col min="2" max="9" width="9.83203125" style="18" customWidth="1"/>
    <col min="10" max="10" width="11" style="18" customWidth="1"/>
    <col min="11" max="13" width="9.83203125" style="18" customWidth="1"/>
    <col min="14" max="17" width="10.33203125" style="18" customWidth="1"/>
    <col min="18" max="16384" width="9" style="18"/>
  </cols>
  <sheetData>
    <row r="1" spans="1:12" ht="22">
      <c r="A1" s="147" t="s">
        <v>129</v>
      </c>
      <c r="B1" s="10"/>
      <c r="C1" s="199"/>
      <c r="D1" s="199"/>
      <c r="E1" s="199"/>
      <c r="F1" s="199"/>
      <c r="G1" s="199"/>
      <c r="H1" s="199"/>
      <c r="I1" s="10"/>
      <c r="J1" s="10"/>
      <c r="K1" s="10"/>
      <c r="L1" s="10"/>
    </row>
    <row r="2" spans="1:12">
      <c r="D2" s="139"/>
      <c r="E2" s="139"/>
      <c r="F2" s="139"/>
    </row>
    <row r="3" spans="1:12">
      <c r="A3" s="27" t="s">
        <v>653</v>
      </c>
    </row>
    <row r="4" spans="1:12">
      <c r="A4" s="204"/>
      <c r="B4" s="249">
        <v>2018</v>
      </c>
      <c r="C4" s="249">
        <v>2019</v>
      </c>
      <c r="D4" s="249">
        <v>2020</v>
      </c>
      <c r="E4" s="249">
        <v>2021</v>
      </c>
      <c r="F4" s="249">
        <v>2022</v>
      </c>
    </row>
    <row r="5" spans="1:12" ht="14.5" customHeight="1">
      <c r="A5" s="263" t="s">
        <v>443</v>
      </c>
      <c r="B5" s="219" t="s">
        <v>20</v>
      </c>
      <c r="C5" s="219" t="s">
        <v>20</v>
      </c>
      <c r="D5" s="219" t="s">
        <v>20</v>
      </c>
      <c r="E5" s="220">
        <v>1.25</v>
      </c>
      <c r="F5" s="220">
        <v>1.34</v>
      </c>
    </row>
    <row r="6" spans="1:12" ht="16">
      <c r="A6" s="263" t="s">
        <v>417</v>
      </c>
      <c r="B6" s="220">
        <v>2.27</v>
      </c>
      <c r="C6" s="220">
        <v>2.42</v>
      </c>
      <c r="D6" s="220">
        <v>2.61</v>
      </c>
      <c r="E6" s="220">
        <v>2.6</v>
      </c>
      <c r="F6" s="220">
        <v>2.64</v>
      </c>
    </row>
    <row r="7" spans="1:12" ht="16">
      <c r="A7" s="263" t="s">
        <v>418</v>
      </c>
      <c r="B7" s="220">
        <v>2.29</v>
      </c>
      <c r="C7" s="220">
        <v>2.37</v>
      </c>
      <c r="D7" s="220">
        <v>2.71</v>
      </c>
      <c r="E7" s="220">
        <v>2.62</v>
      </c>
      <c r="F7" s="220">
        <v>2.56</v>
      </c>
    </row>
    <row r="8" spans="1:12" ht="30" customHeight="1">
      <c r="A8" s="348" t="s">
        <v>419</v>
      </c>
      <c r="B8" s="348"/>
      <c r="C8" s="348"/>
      <c r="D8" s="348"/>
      <c r="E8" s="348"/>
      <c r="F8" s="348"/>
    </row>
    <row r="9" spans="1:12" ht="165" customHeight="1">
      <c r="A9" s="346" t="s">
        <v>746</v>
      </c>
      <c r="B9" s="346"/>
      <c r="C9" s="346"/>
      <c r="D9" s="346"/>
      <c r="E9" s="346"/>
      <c r="F9" s="346"/>
    </row>
    <row r="11" spans="1:12" ht="32">
      <c r="F11" s="144" t="s">
        <v>81</v>
      </c>
    </row>
    <row r="20" spans="8:18" ht="14.5" customHeight="1"/>
    <row r="22" spans="8:18" ht="14.5" customHeight="1"/>
    <row r="26" spans="8:18" ht="14.5" customHeight="1"/>
    <row r="30" spans="8:18">
      <c r="H30"/>
      <c r="I30"/>
      <c r="J30"/>
      <c r="K30"/>
      <c r="L30"/>
      <c r="M30"/>
      <c r="N30"/>
      <c r="O30"/>
      <c r="P30"/>
      <c r="Q30"/>
      <c r="R30"/>
    </row>
    <row r="31" spans="8:18">
      <c r="H31"/>
      <c r="I31"/>
      <c r="J31"/>
      <c r="K31"/>
      <c r="L31"/>
      <c r="M31"/>
      <c r="N31"/>
      <c r="O31"/>
      <c r="P31"/>
      <c r="Q31"/>
      <c r="R31"/>
    </row>
    <row r="32" spans="8:18">
      <c r="H32"/>
      <c r="I32"/>
      <c r="J32"/>
      <c r="K32"/>
      <c r="L32"/>
      <c r="M32"/>
      <c r="N32"/>
      <c r="O32"/>
      <c r="P32"/>
      <c r="Q32"/>
      <c r="R32"/>
    </row>
    <row r="33" spans="8:18">
      <c r="H33"/>
      <c r="I33"/>
      <c r="J33"/>
      <c r="K33"/>
      <c r="L33"/>
      <c r="M33"/>
      <c r="N33"/>
      <c r="O33"/>
      <c r="P33"/>
      <c r="Q33"/>
      <c r="R33"/>
    </row>
    <row r="34" spans="8:18">
      <c r="H34"/>
      <c r="I34"/>
      <c r="J34"/>
      <c r="K34"/>
      <c r="L34"/>
      <c r="M34"/>
      <c r="N34"/>
      <c r="O34"/>
      <c r="P34"/>
      <c r="Q34"/>
      <c r="R34"/>
    </row>
  </sheetData>
  <mergeCells count="2">
    <mergeCell ref="A8:F8"/>
    <mergeCell ref="A9:F9"/>
  </mergeCells>
  <phoneticPr fontId="2"/>
  <hyperlinks>
    <hyperlink ref="F11" location="説明・目次!A1" display="目次に戻る" xr:uid="{8E0BA4D8-57DC-C546-8119-7C12E1AC1EEF}"/>
  </hyperlinks>
  <pageMargins left="0.70866141732283472" right="0.70866141732283472" top="0.74803149606299213" bottom="0.74803149606299213" header="0.31496062992125984" footer="0.31496062992125984"/>
  <pageSetup paperSize="9" fitToHeight="0" orientation="portrait" verticalDpi="300" r:id="rId1"/>
  <colBreaks count="1" manualBreakCount="1">
    <brk id="17" max="1048575" man="1"/>
  </colBreak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39D9C-CA1A-EF4C-A8DB-CFA6859F83F4}">
  <sheetPr>
    <tabColor theme="4" tint="-0.499984740745262"/>
    <pageSetUpPr fitToPage="1"/>
  </sheetPr>
  <dimension ref="A1:M32"/>
  <sheetViews>
    <sheetView view="pageBreakPreview" zoomScaleNormal="100" zoomScaleSheetLayoutView="100" workbookViewId="0"/>
  </sheetViews>
  <sheetFormatPr baseColWidth="10" defaultColWidth="9" defaultRowHeight="15"/>
  <cols>
    <col min="1" max="1" width="16.33203125" style="18" customWidth="1"/>
    <col min="2" max="2" width="22.83203125" style="18" customWidth="1"/>
    <col min="3" max="4" width="20.83203125" style="18" customWidth="1"/>
    <col min="5" max="5" width="11" style="18" customWidth="1"/>
    <col min="6" max="8" width="9.83203125" style="18" customWidth="1"/>
    <col min="9" max="12" width="10.33203125" style="18" customWidth="1"/>
    <col min="13" max="16384" width="9" style="18"/>
  </cols>
  <sheetData>
    <row r="1" spans="1:7" ht="22">
      <c r="A1" s="147" t="s">
        <v>129</v>
      </c>
      <c r="B1" s="147"/>
      <c r="C1" s="147"/>
      <c r="D1" s="10"/>
      <c r="E1" s="10"/>
      <c r="F1" s="10"/>
      <c r="G1" s="10"/>
    </row>
    <row r="3" spans="1:7" ht="32" customHeight="1">
      <c r="A3" s="412" t="s">
        <v>652</v>
      </c>
      <c r="B3" s="412"/>
      <c r="C3" s="412"/>
      <c r="D3" s="412"/>
    </row>
    <row r="4" spans="1:7">
      <c r="A4" s="314"/>
      <c r="B4" s="315"/>
      <c r="C4" s="217">
        <v>2021</v>
      </c>
      <c r="D4" s="217">
        <v>2022</v>
      </c>
    </row>
    <row r="5" spans="1:7">
      <c r="A5" s="300" t="s">
        <v>664</v>
      </c>
      <c r="B5" s="190" t="s">
        <v>747</v>
      </c>
      <c r="C5" s="316">
        <f>0.89703371823349*100</f>
        <v>89.703371823349002</v>
      </c>
      <c r="D5" s="316">
        <v>106.4</v>
      </c>
    </row>
    <row r="6" spans="1:7">
      <c r="A6" s="301"/>
      <c r="B6" s="190" t="s">
        <v>665</v>
      </c>
      <c r="C6" s="316">
        <f>0.96057185049967*100</f>
        <v>96.057185049967003</v>
      </c>
      <c r="D6" s="316">
        <v>90.6</v>
      </c>
    </row>
    <row r="7" spans="1:7">
      <c r="A7" s="300" t="s">
        <v>349</v>
      </c>
      <c r="B7" s="190" t="s">
        <v>747</v>
      </c>
      <c r="C7" s="316" t="s">
        <v>20</v>
      </c>
      <c r="D7" s="316">
        <v>90.2</v>
      </c>
    </row>
    <row r="8" spans="1:7">
      <c r="A8" s="301"/>
      <c r="B8" s="190" t="s">
        <v>665</v>
      </c>
      <c r="C8" s="317" t="s">
        <v>674</v>
      </c>
      <c r="D8" s="316">
        <v>75.099999999999994</v>
      </c>
    </row>
    <row r="9" spans="1:7" ht="15" customHeight="1">
      <c r="A9" s="413" t="s">
        <v>748</v>
      </c>
      <c r="B9" s="190" t="s">
        <v>747</v>
      </c>
      <c r="C9" s="318">
        <v>89.8</v>
      </c>
      <c r="D9" s="318">
        <v>90.3</v>
      </c>
    </row>
    <row r="10" spans="1:7">
      <c r="A10" s="414"/>
      <c r="B10" s="190" t="s">
        <v>665</v>
      </c>
      <c r="C10" s="318">
        <v>97.7</v>
      </c>
      <c r="D10" s="318">
        <v>96.2</v>
      </c>
    </row>
    <row r="11" spans="1:7">
      <c r="A11" s="350" t="s">
        <v>668</v>
      </c>
      <c r="B11" s="350"/>
      <c r="C11" s="350"/>
      <c r="D11" s="350"/>
      <c r="E11" s="345"/>
      <c r="F11" s="345"/>
    </row>
    <row r="12" spans="1:7">
      <c r="A12" s="139" t="s">
        <v>420</v>
      </c>
      <c r="B12" s="139"/>
      <c r="C12" s="139"/>
      <c r="D12" s="207"/>
    </row>
    <row r="13" spans="1:7" ht="30" customHeight="1">
      <c r="A13" s="379" t="s">
        <v>421</v>
      </c>
      <c r="B13" s="379"/>
      <c r="C13" s="379"/>
      <c r="D13" s="379"/>
    </row>
    <row r="14" spans="1:7" ht="46" customHeight="1">
      <c r="A14" s="411" t="s">
        <v>749</v>
      </c>
      <c r="B14" s="411"/>
      <c r="C14" s="411"/>
      <c r="D14" s="411"/>
      <c r="E14" s="62"/>
      <c r="F14" s="62"/>
    </row>
    <row r="15" spans="1:7">
      <c r="A15" s="139"/>
      <c r="B15" s="139"/>
      <c r="C15" s="139"/>
      <c r="D15" s="207"/>
    </row>
    <row r="16" spans="1:7" ht="16">
      <c r="D16" s="144" t="s">
        <v>81</v>
      </c>
    </row>
    <row r="19" spans="5:13" ht="14.5" customHeight="1"/>
    <row r="21" spans="5:13" ht="14.5" customHeight="1"/>
    <row r="25" spans="5:13" ht="14.5" customHeight="1"/>
    <row r="28" spans="5:13">
      <c r="E28"/>
      <c r="F28"/>
      <c r="G28"/>
      <c r="H28"/>
      <c r="I28"/>
      <c r="J28"/>
      <c r="K28"/>
      <c r="L28"/>
      <c r="M28"/>
    </row>
    <row r="29" spans="5:13">
      <c r="E29"/>
      <c r="F29"/>
      <c r="G29"/>
      <c r="H29"/>
      <c r="I29"/>
      <c r="J29"/>
      <c r="K29"/>
      <c r="L29"/>
      <c r="M29"/>
    </row>
    <row r="30" spans="5:13">
      <c r="E30"/>
      <c r="F30"/>
      <c r="G30"/>
      <c r="H30"/>
      <c r="I30"/>
      <c r="J30"/>
      <c r="K30"/>
      <c r="L30"/>
      <c r="M30"/>
    </row>
    <row r="31" spans="5:13">
      <c r="E31"/>
      <c r="F31"/>
      <c r="G31"/>
      <c r="H31"/>
      <c r="I31"/>
      <c r="J31"/>
      <c r="K31"/>
      <c r="L31"/>
      <c r="M31"/>
    </row>
    <row r="32" spans="5:13">
      <c r="E32"/>
      <c r="F32"/>
      <c r="G32"/>
      <c r="H32"/>
      <c r="I32"/>
      <c r="J32"/>
      <c r="K32"/>
      <c r="L32"/>
      <c r="M32"/>
    </row>
  </sheetData>
  <mergeCells count="5">
    <mergeCell ref="A14:D14"/>
    <mergeCell ref="A13:D13"/>
    <mergeCell ref="A3:D3"/>
    <mergeCell ref="A9:A10"/>
    <mergeCell ref="A11:D11"/>
  </mergeCells>
  <phoneticPr fontId="2"/>
  <hyperlinks>
    <hyperlink ref="D16" location="説明・目次!A1" display="目次に戻る" xr:uid="{AB9552B9-78E7-4940-A8E9-D1E90ABBD50D}"/>
  </hyperlinks>
  <pageMargins left="0.70866141732283472" right="0.70866141732283472" top="0.74803149606299213" bottom="0.74803149606299213" header="0.31496062992125984" footer="0.31496062992125984"/>
  <pageSetup paperSize="9" fitToHeight="0" orientation="portrait" verticalDpi="300" r:id="rId1"/>
  <colBreaks count="1" manualBreakCount="1">
    <brk id="12" max="1048575" man="1"/>
  </colBreak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9EB10-D079-CC44-BF31-E8CE4D81B61C}">
  <sheetPr>
    <tabColor theme="4" tint="-0.499984740745262"/>
    <pageSetUpPr fitToPage="1"/>
  </sheetPr>
  <dimension ref="A1:O36"/>
  <sheetViews>
    <sheetView view="pageBreakPreview" zoomScaleNormal="100" zoomScaleSheetLayoutView="100" workbookViewId="0"/>
  </sheetViews>
  <sheetFormatPr baseColWidth="10" defaultColWidth="9" defaultRowHeight="15"/>
  <cols>
    <col min="1" max="1" width="15.83203125" style="18" customWidth="1"/>
    <col min="2" max="2" width="22.33203125" style="18" bestFit="1" customWidth="1"/>
    <col min="3" max="6" width="12.83203125" style="18" customWidth="1"/>
    <col min="7" max="7" width="11" style="18" customWidth="1"/>
    <col min="8" max="10" width="9.83203125" style="18" customWidth="1"/>
    <col min="11" max="14" width="10.33203125" style="18" customWidth="1"/>
    <col min="15" max="16384" width="9" style="18"/>
  </cols>
  <sheetData>
    <row r="1" spans="1:9" ht="22">
      <c r="A1" s="147" t="s">
        <v>129</v>
      </c>
      <c r="B1" s="147"/>
      <c r="C1" s="10"/>
      <c r="D1" s="10"/>
      <c r="E1" s="10"/>
      <c r="F1" s="10"/>
      <c r="G1" s="10"/>
      <c r="H1" s="10"/>
      <c r="I1" s="10"/>
    </row>
    <row r="3" spans="1:9">
      <c r="A3" s="13" t="s">
        <v>651</v>
      </c>
      <c r="B3" s="13"/>
    </row>
    <row r="4" spans="1:9" ht="16" thickBot="1">
      <c r="A4" s="304"/>
      <c r="B4" s="305"/>
      <c r="C4" s="415">
        <v>2021</v>
      </c>
      <c r="D4" s="415"/>
      <c r="E4" s="415">
        <v>2022</v>
      </c>
      <c r="F4" s="415"/>
    </row>
    <row r="5" spans="1:9" ht="17" thickBot="1">
      <c r="A5" s="306" t="s">
        <v>664</v>
      </c>
      <c r="B5" s="307" t="s">
        <v>666</v>
      </c>
      <c r="C5" s="416" t="s">
        <v>20</v>
      </c>
      <c r="D5" s="417"/>
      <c r="E5" s="416">
        <v>5733874</v>
      </c>
      <c r="F5" s="418"/>
    </row>
    <row r="6" spans="1:9">
      <c r="A6" s="308"/>
      <c r="B6" s="309"/>
      <c r="C6" s="215" t="s">
        <v>405</v>
      </c>
      <c r="D6" s="216" t="s">
        <v>406</v>
      </c>
      <c r="E6" s="215" t="s">
        <v>405</v>
      </c>
      <c r="F6" s="216" t="s">
        <v>406</v>
      </c>
    </row>
    <row r="7" spans="1:9">
      <c r="A7" s="300" t="s">
        <v>664</v>
      </c>
      <c r="B7" s="190" t="s">
        <v>747</v>
      </c>
      <c r="C7" s="310" t="s">
        <v>20</v>
      </c>
      <c r="D7" s="310" t="s">
        <v>20</v>
      </c>
      <c r="E7" s="313">
        <v>10986981</v>
      </c>
      <c r="F7" s="313">
        <v>11693822</v>
      </c>
    </row>
    <row r="8" spans="1:9">
      <c r="A8" s="301"/>
      <c r="B8" s="190" t="s">
        <v>665</v>
      </c>
      <c r="C8" s="310" t="s">
        <v>20</v>
      </c>
      <c r="D8" s="310" t="s">
        <v>20</v>
      </c>
      <c r="E8" s="313">
        <v>4605267</v>
      </c>
      <c r="F8" s="313">
        <v>4171253</v>
      </c>
    </row>
    <row r="9" spans="1:9">
      <c r="A9" s="300" t="s">
        <v>349</v>
      </c>
      <c r="B9" s="190" t="s">
        <v>747</v>
      </c>
      <c r="C9" s="310" t="s">
        <v>20</v>
      </c>
      <c r="D9" s="310" t="s">
        <v>20</v>
      </c>
      <c r="E9" s="312">
        <v>9929144.8799523525</v>
      </c>
      <c r="F9" s="312">
        <v>8956519.5812264476</v>
      </c>
    </row>
    <row r="10" spans="1:9">
      <c r="A10" s="301"/>
      <c r="B10" s="190" t="s">
        <v>665</v>
      </c>
      <c r="C10" s="310" t="s">
        <v>20</v>
      </c>
      <c r="D10" s="310" t="s">
        <v>20</v>
      </c>
      <c r="E10" s="312">
        <v>5516230.125567398</v>
      </c>
      <c r="F10" s="312">
        <v>4143616.0609839847</v>
      </c>
    </row>
    <row r="11" spans="1:9" ht="15" customHeight="1">
      <c r="A11" s="413" t="s">
        <v>748</v>
      </c>
      <c r="B11" s="190" t="s">
        <v>747</v>
      </c>
      <c r="C11" s="310">
        <v>10260020</v>
      </c>
      <c r="D11" s="310">
        <v>9211384</v>
      </c>
      <c r="E11" s="312">
        <v>10259142.913992867</v>
      </c>
      <c r="F11" s="312">
        <v>9263127.2667075079</v>
      </c>
    </row>
    <row r="12" spans="1:9">
      <c r="A12" s="414"/>
      <c r="B12" s="190" t="s">
        <v>665</v>
      </c>
      <c r="C12" s="310">
        <v>5597987</v>
      </c>
      <c r="D12" s="310">
        <v>5468725</v>
      </c>
      <c r="E12" s="312">
        <v>5625236.9621621966</v>
      </c>
      <c r="F12" s="312">
        <v>5411537.3086024225</v>
      </c>
    </row>
    <row r="13" spans="1:9">
      <c r="A13" s="350" t="s">
        <v>668</v>
      </c>
      <c r="B13" s="350"/>
      <c r="C13" s="350"/>
      <c r="D13" s="350"/>
      <c r="E13" s="350"/>
      <c r="F13" s="350"/>
    </row>
    <row r="14" spans="1:9" ht="30" customHeight="1">
      <c r="A14" s="411" t="s">
        <v>671</v>
      </c>
      <c r="B14" s="411"/>
      <c r="C14" s="411"/>
      <c r="D14" s="411"/>
      <c r="E14" s="411"/>
      <c r="F14" s="411"/>
    </row>
    <row r="15" spans="1:9" ht="30" customHeight="1">
      <c r="A15" s="411" t="s">
        <v>749</v>
      </c>
      <c r="B15" s="411"/>
      <c r="C15" s="411"/>
      <c r="D15" s="411"/>
      <c r="E15" s="411"/>
      <c r="F15" s="411"/>
    </row>
    <row r="16" spans="1:9" ht="30" customHeight="1">
      <c r="A16" s="411" t="s">
        <v>673</v>
      </c>
      <c r="B16" s="411"/>
      <c r="C16" s="411"/>
      <c r="D16" s="411"/>
      <c r="E16" s="411"/>
      <c r="F16" s="411"/>
    </row>
    <row r="17" spans="1:15">
      <c r="A17" s="218" t="s">
        <v>670</v>
      </c>
      <c r="B17" s="218"/>
      <c r="C17" s="218"/>
      <c r="D17" s="269"/>
      <c r="E17" s="218"/>
      <c r="F17" s="269"/>
    </row>
    <row r="18" spans="1:15">
      <c r="A18" s="205" t="s">
        <v>750</v>
      </c>
      <c r="B18" s="218"/>
      <c r="C18" s="218"/>
      <c r="D18" s="269"/>
      <c r="E18" s="218"/>
      <c r="F18" s="269"/>
    </row>
    <row r="19" spans="1:15">
      <c r="A19" s="139"/>
      <c r="B19" s="139"/>
      <c r="C19"/>
      <c r="D19" s="207"/>
    </row>
    <row r="20" spans="1:15" ht="32">
      <c r="F20" s="144" t="s">
        <v>81</v>
      </c>
    </row>
    <row r="21" spans="1:15">
      <c r="F21" s="62"/>
    </row>
    <row r="24" spans="1:15" ht="14.5" customHeight="1"/>
    <row r="26" spans="1:15" ht="14.5" customHeight="1"/>
    <row r="30" spans="1:15" ht="14.5" customHeight="1"/>
    <row r="32" spans="1:15">
      <c r="E32"/>
      <c r="F32"/>
      <c r="G32"/>
      <c r="H32"/>
      <c r="I32"/>
      <c r="J32"/>
      <c r="K32"/>
      <c r="L32"/>
      <c r="M32"/>
      <c r="N32"/>
      <c r="O32"/>
    </row>
    <row r="33" spans="5:15">
      <c r="E33"/>
      <c r="F33"/>
      <c r="G33"/>
      <c r="H33"/>
      <c r="I33"/>
      <c r="J33"/>
      <c r="K33"/>
      <c r="L33"/>
      <c r="M33"/>
      <c r="N33"/>
      <c r="O33"/>
    </row>
    <row r="34" spans="5:15">
      <c r="E34"/>
      <c r="F34"/>
      <c r="G34"/>
      <c r="H34"/>
      <c r="I34"/>
      <c r="J34"/>
      <c r="K34"/>
      <c r="L34"/>
      <c r="M34"/>
      <c r="N34"/>
      <c r="O34"/>
    </row>
    <row r="35" spans="5:15">
      <c r="E35"/>
      <c r="F35"/>
      <c r="G35"/>
      <c r="H35"/>
      <c r="I35"/>
      <c r="J35"/>
      <c r="K35"/>
      <c r="L35"/>
      <c r="M35"/>
      <c r="N35"/>
      <c r="O35"/>
    </row>
    <row r="36" spans="5:15">
      <c r="E36"/>
      <c r="F36"/>
      <c r="G36"/>
      <c r="H36"/>
      <c r="I36"/>
      <c r="J36"/>
      <c r="K36"/>
      <c r="L36"/>
      <c r="M36"/>
      <c r="N36"/>
      <c r="O36"/>
    </row>
  </sheetData>
  <mergeCells count="9">
    <mergeCell ref="A15:F15"/>
    <mergeCell ref="A11:A12"/>
    <mergeCell ref="A13:F13"/>
    <mergeCell ref="A16:F16"/>
    <mergeCell ref="C4:D4"/>
    <mergeCell ref="E4:F4"/>
    <mergeCell ref="C5:D5"/>
    <mergeCell ref="E5:F5"/>
    <mergeCell ref="A14:F14"/>
  </mergeCells>
  <phoneticPr fontId="2"/>
  <hyperlinks>
    <hyperlink ref="F20" location="説明・目次!A1" display="目次に戻る" xr:uid="{7E5E5760-40C2-044D-8090-13E5A2BF9BFA}"/>
  </hyperlinks>
  <pageMargins left="0.70866141732283472" right="0.70866141732283472" top="0.74803149606299213" bottom="0.74803149606299213" header="0.31496062992125984" footer="0.31496062992125984"/>
  <pageSetup paperSize="9" scale="91" fitToHeight="0" orientation="portrait" verticalDpi="300" r:id="rId1"/>
  <colBreaks count="1" manualBreakCount="1">
    <brk id="14" max="1048575" man="1"/>
  </colBreak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48173-C64A-FE46-8E4B-DD6504F15BF9}">
  <sheetPr>
    <tabColor theme="4" tint="-0.499984740745262"/>
    <pageSetUpPr fitToPage="1"/>
  </sheetPr>
  <dimension ref="A1:O34"/>
  <sheetViews>
    <sheetView view="pageBreakPreview" zoomScaleNormal="100" zoomScaleSheetLayoutView="100" workbookViewId="0">
      <selection activeCell="F18" sqref="F18"/>
    </sheetView>
  </sheetViews>
  <sheetFormatPr baseColWidth="10" defaultColWidth="9" defaultRowHeight="15"/>
  <cols>
    <col min="1" max="1" width="16.83203125" style="18" customWidth="1"/>
    <col min="2" max="2" width="22.33203125" style="18" bestFit="1" customWidth="1"/>
    <col min="3" max="4" width="9.83203125" style="18" customWidth="1"/>
    <col min="5" max="6" width="13.1640625" style="18" customWidth="1"/>
    <col min="7" max="7" width="11" style="18" customWidth="1"/>
    <col min="8" max="10" width="9.83203125" style="18" customWidth="1"/>
    <col min="11" max="14" width="10.33203125" style="18" customWidth="1"/>
    <col min="15" max="16384" width="9" style="18"/>
  </cols>
  <sheetData>
    <row r="1" spans="1:9" ht="22">
      <c r="A1" s="147" t="s">
        <v>129</v>
      </c>
      <c r="B1" s="147"/>
      <c r="C1" s="10"/>
      <c r="D1" s="10"/>
      <c r="E1" s="10"/>
      <c r="F1" s="10"/>
      <c r="G1" s="10"/>
      <c r="H1" s="10"/>
      <c r="I1" s="10"/>
    </row>
    <row r="3" spans="1:9">
      <c r="A3" s="230" t="s">
        <v>650</v>
      </c>
      <c r="B3" s="230"/>
      <c r="C3" s="218"/>
      <c r="D3" s="218"/>
      <c r="E3" s="218"/>
      <c r="F3" s="218"/>
    </row>
    <row r="4" spans="1:9">
      <c r="A4" s="419"/>
      <c r="B4" s="419"/>
      <c r="C4" s="420">
        <v>2021</v>
      </c>
      <c r="D4" s="421"/>
      <c r="E4" s="420">
        <v>2022</v>
      </c>
      <c r="F4" s="421"/>
    </row>
    <row r="5" spans="1:9">
      <c r="A5" s="419"/>
      <c r="B5" s="419"/>
      <c r="C5" s="302" t="s">
        <v>405</v>
      </c>
      <c r="D5" s="303" t="s">
        <v>406</v>
      </c>
      <c r="E5" s="302" t="s">
        <v>405</v>
      </c>
      <c r="F5" s="303" t="s">
        <v>406</v>
      </c>
    </row>
    <row r="6" spans="1:9">
      <c r="A6" s="300" t="s">
        <v>664</v>
      </c>
      <c r="B6" s="190" t="s">
        <v>747</v>
      </c>
      <c r="C6" s="310" t="s">
        <v>20</v>
      </c>
      <c r="D6" s="310" t="s">
        <v>20</v>
      </c>
      <c r="E6" s="311">
        <v>7742661</v>
      </c>
      <c r="F6" s="311">
        <v>8837789</v>
      </c>
    </row>
    <row r="7" spans="1:9">
      <c r="A7" s="301"/>
      <c r="B7" s="190" t="s">
        <v>665</v>
      </c>
      <c r="C7" s="310" t="s">
        <v>20</v>
      </c>
      <c r="D7" s="310" t="s">
        <v>20</v>
      </c>
      <c r="E7" s="311">
        <v>3418174</v>
      </c>
      <c r="F7" s="311">
        <v>3119435</v>
      </c>
    </row>
    <row r="8" spans="1:9">
      <c r="A8" s="300" t="s">
        <v>349</v>
      </c>
      <c r="B8" s="190" t="s">
        <v>747</v>
      </c>
      <c r="C8" s="310" t="s">
        <v>20</v>
      </c>
      <c r="D8" s="310" t="s">
        <v>20</v>
      </c>
      <c r="E8" s="312">
        <v>6519039.9733730294</v>
      </c>
      <c r="F8" s="312">
        <v>5893010.1989950407</v>
      </c>
    </row>
    <row r="9" spans="1:9">
      <c r="A9" s="301"/>
      <c r="B9" s="190" t="s">
        <v>665</v>
      </c>
      <c r="C9" s="310" t="s">
        <v>20</v>
      </c>
      <c r="D9" s="310" t="s">
        <v>20</v>
      </c>
      <c r="E9" s="312">
        <v>3783387.7117335224</v>
      </c>
      <c r="F9" s="312">
        <v>2961573.9765001489</v>
      </c>
    </row>
    <row r="10" spans="1:9" ht="32" customHeight="1">
      <c r="A10" s="413" t="s">
        <v>748</v>
      </c>
      <c r="B10" s="190" t="s">
        <v>747</v>
      </c>
      <c r="C10" s="310">
        <v>6547378</v>
      </c>
      <c r="D10" s="310">
        <v>5845359</v>
      </c>
      <c r="E10" s="312">
        <v>6568940.1471908819</v>
      </c>
      <c r="F10" s="312">
        <v>5909540.2021429427</v>
      </c>
    </row>
    <row r="11" spans="1:9">
      <c r="A11" s="414"/>
      <c r="B11" s="190" t="s">
        <v>665</v>
      </c>
      <c r="C11" s="310">
        <v>3670943</v>
      </c>
      <c r="D11" s="310">
        <v>3571235</v>
      </c>
      <c r="E11" s="312">
        <v>3731042.8613590952</v>
      </c>
      <c r="F11" s="312">
        <v>3582457.4812571132</v>
      </c>
    </row>
    <row r="12" spans="1:9">
      <c r="A12" s="350" t="s">
        <v>668</v>
      </c>
      <c r="B12" s="350"/>
      <c r="C12" s="350"/>
      <c r="D12" s="350"/>
      <c r="E12" s="350"/>
      <c r="F12" s="350"/>
    </row>
    <row r="13" spans="1:9" ht="30" customHeight="1">
      <c r="A13" s="411" t="s">
        <v>671</v>
      </c>
      <c r="B13" s="411"/>
      <c r="C13" s="411"/>
      <c r="D13" s="411"/>
      <c r="E13" s="411"/>
      <c r="F13" s="411"/>
    </row>
    <row r="14" spans="1:9" ht="30" customHeight="1">
      <c r="A14" s="411" t="s">
        <v>749</v>
      </c>
      <c r="B14" s="411"/>
      <c r="C14" s="411"/>
      <c r="D14" s="411"/>
      <c r="E14" s="411"/>
      <c r="F14" s="411"/>
    </row>
    <row r="15" spans="1:9" ht="30" customHeight="1">
      <c r="A15" s="411" t="s">
        <v>673</v>
      </c>
      <c r="B15" s="411"/>
      <c r="C15" s="411"/>
      <c r="D15" s="411"/>
      <c r="E15" s="411"/>
      <c r="F15" s="411"/>
    </row>
    <row r="16" spans="1:9">
      <c r="A16" s="218" t="s">
        <v>670</v>
      </c>
      <c r="B16" s="218"/>
      <c r="C16" s="218"/>
      <c r="D16" s="269"/>
      <c r="E16" s="218"/>
      <c r="F16" s="269"/>
    </row>
    <row r="17" spans="1:15">
      <c r="A17" s="218"/>
      <c r="B17" s="218"/>
      <c r="C17" s="218"/>
      <c r="D17" s="269"/>
      <c r="E17" s="218"/>
      <c r="F17" s="269"/>
    </row>
    <row r="18" spans="1:15" ht="32">
      <c r="D18" s="165"/>
      <c r="F18" s="144" t="s">
        <v>81</v>
      </c>
    </row>
    <row r="22" spans="1:15" ht="14.5" customHeight="1"/>
    <row r="24" spans="1:15" ht="14.5" customHeight="1"/>
    <row r="28" spans="1:15" ht="14.5" customHeight="1"/>
    <row r="30" spans="1:15">
      <c r="E30"/>
      <c r="F30"/>
      <c r="G30"/>
      <c r="H30"/>
      <c r="I30"/>
      <c r="J30"/>
      <c r="K30"/>
      <c r="L30"/>
      <c r="M30"/>
      <c r="N30"/>
      <c r="O30"/>
    </row>
    <row r="31" spans="1:15">
      <c r="E31"/>
      <c r="F31"/>
      <c r="G31"/>
      <c r="H31"/>
      <c r="I31"/>
      <c r="J31"/>
      <c r="K31"/>
      <c r="L31"/>
      <c r="M31"/>
      <c r="N31"/>
      <c r="O31"/>
    </row>
    <row r="32" spans="1:15">
      <c r="E32"/>
      <c r="F32"/>
      <c r="G32"/>
      <c r="H32"/>
      <c r="I32"/>
      <c r="J32"/>
      <c r="K32"/>
      <c r="L32"/>
      <c r="M32"/>
      <c r="N32"/>
      <c r="O32"/>
    </row>
    <row r="33" spans="5:15">
      <c r="E33"/>
      <c r="F33"/>
      <c r="G33"/>
      <c r="H33"/>
      <c r="I33"/>
      <c r="J33"/>
      <c r="K33"/>
      <c r="L33"/>
      <c r="M33"/>
      <c r="N33"/>
      <c r="O33"/>
    </row>
    <row r="34" spans="5:15">
      <c r="E34"/>
      <c r="F34"/>
      <c r="G34"/>
      <c r="H34"/>
      <c r="I34"/>
      <c r="J34"/>
      <c r="K34"/>
      <c r="L34"/>
      <c r="M34"/>
      <c r="N34"/>
      <c r="O34"/>
    </row>
  </sheetData>
  <mergeCells count="8">
    <mergeCell ref="A13:F13"/>
    <mergeCell ref="A14:F14"/>
    <mergeCell ref="A15:F15"/>
    <mergeCell ref="A4:B5"/>
    <mergeCell ref="C4:D4"/>
    <mergeCell ref="E4:F4"/>
    <mergeCell ref="A10:A11"/>
    <mergeCell ref="A12:F12"/>
  </mergeCells>
  <phoneticPr fontId="2"/>
  <hyperlinks>
    <hyperlink ref="F18" location="説明・目次!A1" display="目次に戻る" xr:uid="{04350C27-97AC-0144-BB7E-09C884E64A14}"/>
  </hyperlinks>
  <pageMargins left="0.70866141732283472" right="0.70866141732283472" top="0.74803149606299213" bottom="0.74803149606299213" header="0.31496062992125984" footer="0.31496062992125984"/>
  <pageSetup paperSize="9" scale="96" fitToHeight="0" orientation="portrait" verticalDpi="300" r:id="rId1"/>
  <colBreaks count="1" manualBreakCount="1">
    <brk id="14" max="1048575" man="1"/>
  </colBreak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7C1F8-ED5C-4E84-8067-B52B5BED4C2A}">
  <sheetPr>
    <tabColor theme="4" tint="-0.499984740745262"/>
  </sheetPr>
  <dimension ref="A1:Y59"/>
  <sheetViews>
    <sheetView view="pageBreakPreview" topLeftCell="A43" zoomScaleNormal="100" zoomScaleSheetLayoutView="100" workbookViewId="0">
      <selection activeCell="L59" sqref="L59"/>
    </sheetView>
  </sheetViews>
  <sheetFormatPr baseColWidth="10" defaultColWidth="9" defaultRowHeight="15"/>
  <cols>
    <col min="1" max="1" width="12.1640625" style="18" customWidth="1"/>
    <col min="2" max="2" width="18.83203125" style="18" customWidth="1"/>
    <col min="3" max="3" width="12.83203125" style="18" customWidth="1"/>
    <col min="4" max="4" width="24.83203125" style="18" customWidth="1"/>
    <col min="5" max="8" width="7.83203125" style="18" customWidth="1"/>
    <col min="9" max="9" width="8.83203125" style="18" customWidth="1"/>
    <col min="10" max="10" width="10.33203125" style="139" customWidth="1"/>
    <col min="11" max="11" width="8.83203125" style="129" customWidth="1"/>
    <col min="12" max="13" width="9.83203125" style="18" customWidth="1"/>
    <col min="14" max="17" width="10.33203125" style="18" customWidth="1"/>
    <col min="18" max="16384" width="9" style="18"/>
  </cols>
  <sheetData>
    <row r="1" spans="1:25" ht="22">
      <c r="A1" s="147" t="s">
        <v>129</v>
      </c>
      <c r="B1" s="10"/>
      <c r="C1" s="10"/>
      <c r="D1" s="10"/>
      <c r="E1" s="10"/>
      <c r="F1" s="10"/>
      <c r="G1" s="10"/>
      <c r="H1" s="10"/>
      <c r="I1" s="10"/>
      <c r="J1" s="180"/>
      <c r="K1" s="199"/>
      <c r="L1" s="10"/>
    </row>
    <row r="2" spans="1:25">
      <c r="D2" s="139"/>
      <c r="E2" s="139"/>
    </row>
    <row r="3" spans="1:25">
      <c r="A3" s="13" t="s">
        <v>649</v>
      </c>
    </row>
    <row r="4" spans="1:25">
      <c r="A4" s="424" t="s">
        <v>422</v>
      </c>
      <c r="B4" s="424" t="s">
        <v>423</v>
      </c>
      <c r="C4" s="426" t="s">
        <v>424</v>
      </c>
      <c r="D4" s="427"/>
      <c r="E4" s="238">
        <v>2016</v>
      </c>
      <c r="F4" s="238">
        <v>2017</v>
      </c>
      <c r="G4" s="238">
        <v>2018</v>
      </c>
      <c r="H4" s="109">
        <v>2019</v>
      </c>
      <c r="I4" s="109">
        <v>2020</v>
      </c>
      <c r="J4" s="282">
        <v>2021</v>
      </c>
      <c r="K4" s="422">
        <v>2022</v>
      </c>
      <c r="L4" s="423"/>
      <c r="M4" s="12"/>
      <c r="N4" s="12"/>
      <c r="O4" s="12"/>
      <c r="X4" s="12"/>
      <c r="Y4" s="12"/>
    </row>
    <row r="5" spans="1:25">
      <c r="A5" s="425"/>
      <c r="B5" s="425"/>
      <c r="C5" s="428"/>
      <c r="D5" s="429"/>
      <c r="E5" s="159" t="s">
        <v>425</v>
      </c>
      <c r="F5" s="159" t="s">
        <v>425</v>
      </c>
      <c r="G5" s="159" t="s">
        <v>425</v>
      </c>
      <c r="H5" s="159" t="s">
        <v>425</v>
      </c>
      <c r="I5" s="159" t="s">
        <v>425</v>
      </c>
      <c r="J5" s="159" t="s">
        <v>425</v>
      </c>
      <c r="K5" s="159" t="s">
        <v>426</v>
      </c>
      <c r="L5" s="159" t="s">
        <v>425</v>
      </c>
    </row>
    <row r="6" spans="1:25" ht="29.25" customHeight="1">
      <c r="A6" s="394" t="s">
        <v>427</v>
      </c>
      <c r="B6" s="437" t="s">
        <v>428</v>
      </c>
      <c r="C6" s="435" t="s">
        <v>436</v>
      </c>
      <c r="D6" s="436"/>
      <c r="E6" s="287">
        <v>0</v>
      </c>
      <c r="F6" s="287">
        <v>1</v>
      </c>
      <c r="G6" s="287">
        <v>0</v>
      </c>
      <c r="H6" s="287">
        <v>0</v>
      </c>
      <c r="I6" s="287">
        <v>0</v>
      </c>
      <c r="J6" s="287">
        <v>0</v>
      </c>
      <c r="K6" s="290">
        <v>0</v>
      </c>
      <c r="L6" s="291">
        <v>1</v>
      </c>
      <c r="M6" s="129"/>
      <c r="N6" s="129"/>
    </row>
    <row r="7" spans="1:25" ht="16">
      <c r="A7" s="440"/>
      <c r="B7" s="438"/>
      <c r="C7" s="432" t="s">
        <v>272</v>
      </c>
      <c r="D7" s="111" t="s">
        <v>348</v>
      </c>
      <c r="E7" s="287">
        <v>0</v>
      </c>
      <c r="F7" s="287">
        <v>1</v>
      </c>
      <c r="G7" s="287">
        <v>0</v>
      </c>
      <c r="H7" s="287">
        <v>0</v>
      </c>
      <c r="I7" s="287">
        <v>0</v>
      </c>
      <c r="J7" s="287">
        <v>0</v>
      </c>
      <c r="K7" s="292" t="s">
        <v>20</v>
      </c>
      <c r="L7" s="291">
        <v>1</v>
      </c>
      <c r="M7" s="129"/>
      <c r="N7" s="129"/>
    </row>
    <row r="8" spans="1:25" ht="16">
      <c r="A8" s="440"/>
      <c r="B8" s="438"/>
      <c r="C8" s="433"/>
      <c r="D8" s="111" t="s">
        <v>351</v>
      </c>
      <c r="E8" s="287">
        <v>0</v>
      </c>
      <c r="F8" s="287">
        <v>0</v>
      </c>
      <c r="G8" s="287">
        <v>0</v>
      </c>
      <c r="H8" s="287">
        <v>0</v>
      </c>
      <c r="I8" s="287">
        <v>0</v>
      </c>
      <c r="J8" s="287">
        <v>0</v>
      </c>
      <c r="K8" s="292" t="s">
        <v>20</v>
      </c>
      <c r="L8" s="291">
        <v>0</v>
      </c>
      <c r="M8" s="129"/>
      <c r="N8" s="129"/>
    </row>
    <row r="9" spans="1:25" ht="16">
      <c r="A9" s="440"/>
      <c r="B9" s="438"/>
      <c r="C9" s="433"/>
      <c r="D9" s="111" t="s">
        <v>355</v>
      </c>
      <c r="E9" s="287">
        <v>0</v>
      </c>
      <c r="F9" s="287">
        <v>0</v>
      </c>
      <c r="G9" s="287">
        <v>0</v>
      </c>
      <c r="H9" s="287">
        <v>0</v>
      </c>
      <c r="I9" s="287">
        <v>0</v>
      </c>
      <c r="J9" s="287">
        <v>0</v>
      </c>
      <c r="K9" s="292" t="s">
        <v>20</v>
      </c>
      <c r="L9" s="291">
        <v>0</v>
      </c>
      <c r="M9" s="129"/>
      <c r="N9" s="129"/>
    </row>
    <row r="10" spans="1:25" ht="16">
      <c r="A10" s="440"/>
      <c r="B10" s="438"/>
      <c r="C10" s="434"/>
      <c r="D10" s="111" t="s">
        <v>353</v>
      </c>
      <c r="E10" s="287">
        <v>0</v>
      </c>
      <c r="F10" s="287">
        <v>0</v>
      </c>
      <c r="G10" s="287">
        <v>0</v>
      </c>
      <c r="H10" s="287">
        <v>0</v>
      </c>
      <c r="I10" s="287">
        <v>0</v>
      </c>
      <c r="J10" s="287">
        <v>0</v>
      </c>
      <c r="K10" s="292" t="s">
        <v>20</v>
      </c>
      <c r="L10" s="291">
        <v>0</v>
      </c>
      <c r="M10" s="129"/>
      <c r="N10" s="129"/>
    </row>
    <row r="11" spans="1:25">
      <c r="A11" s="440"/>
      <c r="B11" s="438"/>
      <c r="C11" s="430" t="s">
        <v>437</v>
      </c>
      <c r="D11" s="431"/>
      <c r="E11" s="287">
        <v>0</v>
      </c>
      <c r="F11" s="287">
        <v>0</v>
      </c>
      <c r="G11" s="287">
        <v>0</v>
      </c>
      <c r="H11" s="287">
        <v>0</v>
      </c>
      <c r="I11" s="287">
        <v>0</v>
      </c>
      <c r="J11" s="287">
        <v>1</v>
      </c>
      <c r="K11" s="290">
        <v>0</v>
      </c>
      <c r="L11" s="291">
        <v>0</v>
      </c>
      <c r="M11" s="129"/>
      <c r="N11" s="129"/>
    </row>
    <row r="12" spans="1:25" ht="16">
      <c r="A12" s="440"/>
      <c r="B12" s="438"/>
      <c r="C12" s="432" t="s">
        <v>272</v>
      </c>
      <c r="D12" s="111" t="s">
        <v>348</v>
      </c>
      <c r="E12" s="287">
        <v>0</v>
      </c>
      <c r="F12" s="287">
        <v>0</v>
      </c>
      <c r="G12" s="287">
        <v>0</v>
      </c>
      <c r="H12" s="287">
        <v>0</v>
      </c>
      <c r="I12" s="287">
        <v>0</v>
      </c>
      <c r="J12" s="287">
        <v>0</v>
      </c>
      <c r="K12" s="292" t="s">
        <v>20</v>
      </c>
      <c r="L12" s="291">
        <v>0</v>
      </c>
      <c r="M12" s="129"/>
      <c r="N12" s="129"/>
    </row>
    <row r="13" spans="1:25" ht="16">
      <c r="A13" s="440"/>
      <c r="B13" s="438"/>
      <c r="C13" s="433"/>
      <c r="D13" s="111" t="s">
        <v>351</v>
      </c>
      <c r="E13" s="287">
        <v>0</v>
      </c>
      <c r="F13" s="287">
        <v>0</v>
      </c>
      <c r="G13" s="287">
        <v>0</v>
      </c>
      <c r="H13" s="287">
        <v>0</v>
      </c>
      <c r="I13" s="287">
        <v>0</v>
      </c>
      <c r="J13" s="287">
        <v>1</v>
      </c>
      <c r="K13" s="292" t="s">
        <v>20</v>
      </c>
      <c r="L13" s="291">
        <v>0</v>
      </c>
      <c r="M13" s="129"/>
      <c r="N13" s="129"/>
    </row>
    <row r="14" spans="1:25" ht="16">
      <c r="A14" s="440"/>
      <c r="B14" s="438"/>
      <c r="C14" s="433"/>
      <c r="D14" s="111" t="s">
        <v>355</v>
      </c>
      <c r="E14" s="287">
        <v>0</v>
      </c>
      <c r="F14" s="287">
        <v>0</v>
      </c>
      <c r="G14" s="287">
        <v>0</v>
      </c>
      <c r="H14" s="287">
        <v>0</v>
      </c>
      <c r="I14" s="287">
        <v>0</v>
      </c>
      <c r="J14" s="287">
        <v>0</v>
      </c>
      <c r="K14" s="292" t="s">
        <v>20</v>
      </c>
      <c r="L14" s="291">
        <v>0</v>
      </c>
      <c r="M14" s="129"/>
      <c r="N14" s="129"/>
    </row>
    <row r="15" spans="1:25" ht="16">
      <c r="A15" s="440"/>
      <c r="B15" s="439"/>
      <c r="C15" s="434"/>
      <c r="D15" s="111" t="s">
        <v>353</v>
      </c>
      <c r="E15" s="287">
        <v>0</v>
      </c>
      <c r="F15" s="287">
        <v>0</v>
      </c>
      <c r="G15" s="287">
        <v>0</v>
      </c>
      <c r="H15" s="287">
        <v>0</v>
      </c>
      <c r="I15" s="287">
        <v>0</v>
      </c>
      <c r="J15" s="287">
        <v>0</v>
      </c>
      <c r="K15" s="292" t="s">
        <v>20</v>
      </c>
      <c r="L15" s="291">
        <v>0</v>
      </c>
      <c r="M15" s="129"/>
      <c r="N15" s="129"/>
    </row>
    <row r="16" spans="1:25" ht="29.25" customHeight="1">
      <c r="A16" s="440"/>
      <c r="B16" s="437" t="s">
        <v>429</v>
      </c>
      <c r="C16" s="435" t="s">
        <v>436</v>
      </c>
      <c r="D16" s="436"/>
      <c r="E16" s="288">
        <v>0.67</v>
      </c>
      <c r="F16" s="288">
        <v>0.55000000000000004</v>
      </c>
      <c r="G16" s="288">
        <v>0.77</v>
      </c>
      <c r="H16" s="288">
        <v>0.78</v>
      </c>
      <c r="I16" s="288">
        <v>0.53</v>
      </c>
      <c r="J16" s="288">
        <v>0.64</v>
      </c>
      <c r="K16" s="293">
        <v>0.38</v>
      </c>
      <c r="L16" s="294">
        <v>0.65</v>
      </c>
      <c r="M16" s="129"/>
      <c r="N16" s="129"/>
    </row>
    <row r="17" spans="1:14" ht="16">
      <c r="A17" s="440"/>
      <c r="B17" s="438"/>
      <c r="C17" s="432" t="s">
        <v>272</v>
      </c>
      <c r="D17" s="111" t="s">
        <v>348</v>
      </c>
      <c r="E17" s="288">
        <v>0.47</v>
      </c>
      <c r="F17" s="288">
        <v>0.36</v>
      </c>
      <c r="G17" s="288">
        <v>0.54</v>
      </c>
      <c r="H17" s="288">
        <v>0.67</v>
      </c>
      <c r="I17" s="288">
        <v>0.41</v>
      </c>
      <c r="J17" s="288">
        <v>0.46</v>
      </c>
      <c r="K17" s="292" t="s">
        <v>20</v>
      </c>
      <c r="L17" s="294">
        <v>0.51</v>
      </c>
      <c r="M17" s="129"/>
      <c r="N17" s="129"/>
    </row>
    <row r="18" spans="1:14" ht="16">
      <c r="A18" s="440"/>
      <c r="B18" s="438"/>
      <c r="C18" s="433"/>
      <c r="D18" s="111" t="s">
        <v>351</v>
      </c>
      <c r="E18" s="288">
        <v>0.31</v>
      </c>
      <c r="F18" s="288">
        <v>0.34</v>
      </c>
      <c r="G18" s="288">
        <v>0.19</v>
      </c>
      <c r="H18" s="288">
        <v>0.25</v>
      </c>
      <c r="I18" s="288">
        <v>7.0000000000000007E-2</v>
      </c>
      <c r="J18" s="288">
        <v>0.38</v>
      </c>
      <c r="K18" s="292" t="s">
        <v>20</v>
      </c>
      <c r="L18" s="294">
        <v>0.33</v>
      </c>
      <c r="M18" s="129"/>
      <c r="N18" s="129"/>
    </row>
    <row r="19" spans="1:14" ht="16">
      <c r="A19" s="440"/>
      <c r="B19" s="438"/>
      <c r="C19" s="433"/>
      <c r="D19" s="111" t="s">
        <v>355</v>
      </c>
      <c r="E19" s="288">
        <v>3.2</v>
      </c>
      <c r="F19" s="288">
        <v>3.57</v>
      </c>
      <c r="G19" s="288">
        <v>4.18</v>
      </c>
      <c r="H19" s="288">
        <v>3.21</v>
      </c>
      <c r="I19" s="288">
        <v>2.0299999999999998</v>
      </c>
      <c r="J19" s="288">
        <v>4.4000000000000004</v>
      </c>
      <c r="K19" s="292" t="s">
        <v>20</v>
      </c>
      <c r="L19" s="294">
        <v>1.91</v>
      </c>
      <c r="M19" s="129"/>
      <c r="N19" s="129"/>
    </row>
    <row r="20" spans="1:14" ht="16">
      <c r="A20" s="440"/>
      <c r="B20" s="438"/>
      <c r="C20" s="434"/>
      <c r="D20" s="111" t="s">
        <v>353</v>
      </c>
      <c r="E20" s="288">
        <v>4.12</v>
      </c>
      <c r="F20" s="288">
        <v>2.79</v>
      </c>
      <c r="G20" s="288">
        <v>4.66</v>
      </c>
      <c r="H20" s="288">
        <v>3.3</v>
      </c>
      <c r="I20" s="288">
        <v>2.85</v>
      </c>
      <c r="J20" s="288">
        <v>1.5</v>
      </c>
      <c r="K20" s="292" t="s">
        <v>20</v>
      </c>
      <c r="L20" s="294">
        <v>2.2599999999999998</v>
      </c>
      <c r="M20" s="129"/>
      <c r="N20" s="129"/>
    </row>
    <row r="21" spans="1:14" ht="64" customHeight="1">
      <c r="A21" s="440"/>
      <c r="B21" s="438"/>
      <c r="C21" s="435" t="s">
        <v>438</v>
      </c>
      <c r="D21" s="436"/>
      <c r="E21" s="288">
        <v>0.35</v>
      </c>
      <c r="F21" s="288">
        <v>0.36</v>
      </c>
      <c r="G21" s="289">
        <v>0.31</v>
      </c>
      <c r="H21" s="289">
        <v>0.42</v>
      </c>
      <c r="I21" s="289">
        <v>0.28000000000000003</v>
      </c>
      <c r="J21" s="289" t="s">
        <v>20</v>
      </c>
      <c r="K21" s="295" t="s">
        <v>20</v>
      </c>
      <c r="L21" s="295" t="s">
        <v>20</v>
      </c>
      <c r="M21" s="129"/>
      <c r="N21" s="129"/>
    </row>
    <row r="22" spans="1:14">
      <c r="A22" s="440"/>
      <c r="B22" s="438"/>
      <c r="C22" s="430" t="s">
        <v>437</v>
      </c>
      <c r="D22" s="431"/>
      <c r="E22" s="288">
        <v>0.56000000000000005</v>
      </c>
      <c r="F22" s="288">
        <v>0.41</v>
      </c>
      <c r="G22" s="288">
        <v>0.4</v>
      </c>
      <c r="H22" s="288">
        <v>0.24</v>
      </c>
      <c r="I22" s="288">
        <v>0.66</v>
      </c>
      <c r="J22" s="288">
        <v>0.23</v>
      </c>
      <c r="K22" s="293">
        <v>0.19</v>
      </c>
      <c r="L22" s="294">
        <v>0.77</v>
      </c>
      <c r="M22" s="129"/>
      <c r="N22" s="129"/>
    </row>
    <row r="23" spans="1:14" ht="16">
      <c r="A23" s="440"/>
      <c r="B23" s="438"/>
      <c r="C23" s="432" t="s">
        <v>272</v>
      </c>
      <c r="D23" s="111" t="s">
        <v>348</v>
      </c>
      <c r="E23" s="288">
        <v>0.65</v>
      </c>
      <c r="F23" s="288">
        <v>0.55000000000000004</v>
      </c>
      <c r="G23" s="288">
        <v>0.55000000000000004</v>
      </c>
      <c r="H23" s="288">
        <v>0.66</v>
      </c>
      <c r="I23" s="288">
        <v>0.85</v>
      </c>
      <c r="J23" s="288">
        <v>0.38</v>
      </c>
      <c r="K23" s="295" t="s">
        <v>20</v>
      </c>
      <c r="L23" s="294">
        <v>1.28</v>
      </c>
      <c r="M23" s="129"/>
      <c r="N23" s="129"/>
    </row>
    <row r="24" spans="1:14" ht="16">
      <c r="A24" s="440"/>
      <c r="B24" s="438"/>
      <c r="C24" s="433"/>
      <c r="D24" s="111" t="s">
        <v>351</v>
      </c>
      <c r="E24" s="288">
        <v>0.13</v>
      </c>
      <c r="F24" s="288">
        <v>0.1</v>
      </c>
      <c r="G24" s="288">
        <v>0.11</v>
      </c>
      <c r="H24" s="288">
        <v>0.06</v>
      </c>
      <c r="I24" s="288">
        <v>0.13849795916332275</v>
      </c>
      <c r="J24" s="288">
        <v>0.14000000000000001</v>
      </c>
      <c r="K24" s="295" t="s">
        <v>20</v>
      </c>
      <c r="L24" s="294">
        <v>0.12</v>
      </c>
      <c r="M24" s="129"/>
      <c r="N24" s="129"/>
    </row>
    <row r="25" spans="1:14" ht="16">
      <c r="A25" s="440"/>
      <c r="B25" s="438"/>
      <c r="C25" s="433"/>
      <c r="D25" s="111" t="s">
        <v>355</v>
      </c>
      <c r="E25" s="288">
        <v>0</v>
      </c>
      <c r="F25" s="288">
        <v>0</v>
      </c>
      <c r="G25" s="288">
        <v>0</v>
      </c>
      <c r="H25" s="288">
        <v>0</v>
      </c>
      <c r="I25" s="288">
        <v>5.51</v>
      </c>
      <c r="J25" s="288">
        <v>0</v>
      </c>
      <c r="K25" s="295" t="s">
        <v>20</v>
      </c>
      <c r="L25" s="294">
        <v>6.2</v>
      </c>
      <c r="M25" s="129"/>
      <c r="N25" s="129"/>
    </row>
    <row r="26" spans="1:14" ht="16">
      <c r="A26" s="440"/>
      <c r="B26" s="438"/>
      <c r="C26" s="434"/>
      <c r="D26" s="111" t="s">
        <v>353</v>
      </c>
      <c r="E26" s="288">
        <v>5.81</v>
      </c>
      <c r="F26" s="288">
        <v>4.21</v>
      </c>
      <c r="G26" s="288">
        <v>7.06</v>
      </c>
      <c r="H26" s="288">
        <v>4.18</v>
      </c>
      <c r="I26" s="288">
        <v>7.88</v>
      </c>
      <c r="J26" s="288">
        <v>0</v>
      </c>
      <c r="K26" s="295" t="s">
        <v>20</v>
      </c>
      <c r="L26" s="294">
        <v>3.57</v>
      </c>
      <c r="M26" s="129"/>
      <c r="N26" s="129"/>
    </row>
    <row r="27" spans="1:14" ht="46" customHeight="1">
      <c r="A27" s="440"/>
      <c r="B27" s="439"/>
      <c r="C27" s="435" t="s">
        <v>439</v>
      </c>
      <c r="D27" s="436"/>
      <c r="E27" s="288">
        <v>0.54</v>
      </c>
      <c r="F27" s="288">
        <v>0.49</v>
      </c>
      <c r="G27" s="289">
        <v>0.52</v>
      </c>
      <c r="H27" s="289">
        <v>0.56999999999999995</v>
      </c>
      <c r="I27" s="289">
        <v>0.59</v>
      </c>
      <c r="J27" s="289" t="s">
        <v>20</v>
      </c>
      <c r="K27" s="295" t="s">
        <v>20</v>
      </c>
      <c r="L27" s="295" t="s">
        <v>20</v>
      </c>
      <c r="M27" s="129"/>
      <c r="N27" s="129"/>
    </row>
    <row r="28" spans="1:14" ht="30.75" customHeight="1">
      <c r="A28" s="440"/>
      <c r="B28" s="437" t="s">
        <v>430</v>
      </c>
      <c r="C28" s="435" t="s">
        <v>436</v>
      </c>
      <c r="D28" s="436"/>
      <c r="E28" s="288">
        <v>1.96</v>
      </c>
      <c r="F28" s="288">
        <v>1.87</v>
      </c>
      <c r="G28" s="288">
        <v>2.4300000000000002</v>
      </c>
      <c r="H28" s="288">
        <v>2.33</v>
      </c>
      <c r="I28" s="288">
        <v>1.9</v>
      </c>
      <c r="J28" s="288">
        <v>1.82</v>
      </c>
      <c r="K28" s="293">
        <v>1.1399999999999999</v>
      </c>
      <c r="L28" s="294">
        <v>1.75</v>
      </c>
      <c r="M28" s="129"/>
      <c r="N28" s="129"/>
    </row>
    <row r="29" spans="1:14" ht="16">
      <c r="A29" s="440"/>
      <c r="B29" s="438"/>
      <c r="C29" s="432" t="s">
        <v>272</v>
      </c>
      <c r="D29" s="111" t="s">
        <v>348</v>
      </c>
      <c r="E29" s="288">
        <v>1.93</v>
      </c>
      <c r="F29" s="288">
        <v>1.7</v>
      </c>
      <c r="G29" s="288">
        <v>2.2000000000000002</v>
      </c>
      <c r="H29" s="288">
        <v>2.4700000000000002</v>
      </c>
      <c r="I29" s="288">
        <v>2</v>
      </c>
      <c r="J29" s="288">
        <v>1.73</v>
      </c>
      <c r="K29" s="295" t="s">
        <v>20</v>
      </c>
      <c r="L29" s="294">
        <v>1.84</v>
      </c>
      <c r="M29" s="129"/>
      <c r="N29" s="129"/>
    </row>
    <row r="30" spans="1:14" ht="16">
      <c r="A30" s="440"/>
      <c r="B30" s="438"/>
      <c r="C30" s="433"/>
      <c r="D30" s="111" t="s">
        <v>351</v>
      </c>
      <c r="E30" s="288">
        <v>0.8</v>
      </c>
      <c r="F30" s="288">
        <v>1.02</v>
      </c>
      <c r="G30" s="288">
        <v>1.37</v>
      </c>
      <c r="H30" s="288">
        <v>0.49</v>
      </c>
      <c r="I30" s="288">
        <v>0.34</v>
      </c>
      <c r="J30" s="288">
        <v>0.95</v>
      </c>
      <c r="K30" s="295" t="s">
        <v>20</v>
      </c>
      <c r="L30" s="294">
        <v>0.65</v>
      </c>
      <c r="M30" s="129"/>
      <c r="N30" s="129"/>
    </row>
    <row r="31" spans="1:14" ht="16">
      <c r="A31" s="440"/>
      <c r="B31" s="438"/>
      <c r="C31" s="433"/>
      <c r="D31" s="111" t="s">
        <v>355</v>
      </c>
      <c r="E31" s="288">
        <v>4.79</v>
      </c>
      <c r="F31" s="288">
        <v>5.95</v>
      </c>
      <c r="G31" s="288">
        <v>8.36</v>
      </c>
      <c r="H31" s="288">
        <v>6.02</v>
      </c>
      <c r="I31" s="288">
        <v>4.05</v>
      </c>
      <c r="J31" s="288">
        <v>8</v>
      </c>
      <c r="K31" s="295" t="s">
        <v>20</v>
      </c>
      <c r="L31" s="294">
        <v>3.19</v>
      </c>
      <c r="M31" s="129"/>
      <c r="N31" s="129"/>
    </row>
    <row r="32" spans="1:14" ht="16">
      <c r="A32" s="440"/>
      <c r="B32" s="438"/>
      <c r="C32" s="434"/>
      <c r="D32" s="111" t="s">
        <v>353</v>
      </c>
      <c r="E32" s="288">
        <v>6.33</v>
      </c>
      <c r="F32" s="288">
        <v>6.15</v>
      </c>
      <c r="G32" s="288">
        <v>6.86</v>
      </c>
      <c r="H32" s="288">
        <v>5.78</v>
      </c>
      <c r="I32" s="288">
        <v>4.9800000000000004</v>
      </c>
      <c r="J32" s="288">
        <v>2.44</v>
      </c>
      <c r="K32" s="295" t="s">
        <v>20</v>
      </c>
      <c r="L32" s="294">
        <v>3.2</v>
      </c>
      <c r="M32" s="129"/>
      <c r="N32" s="129"/>
    </row>
    <row r="33" spans="1:14">
      <c r="A33" s="440"/>
      <c r="B33" s="438"/>
      <c r="C33" s="430" t="s">
        <v>437</v>
      </c>
      <c r="D33" s="431"/>
      <c r="E33" s="288">
        <v>1.32</v>
      </c>
      <c r="F33" s="288">
        <v>1.18</v>
      </c>
      <c r="G33" s="288">
        <v>1.21</v>
      </c>
      <c r="H33" s="288">
        <v>0.75</v>
      </c>
      <c r="I33" s="288">
        <v>1.43</v>
      </c>
      <c r="J33" s="288">
        <v>1.07</v>
      </c>
      <c r="K33" s="293">
        <v>0.56999999999999995</v>
      </c>
      <c r="L33" s="294">
        <v>0.77</v>
      </c>
      <c r="M33" s="129"/>
      <c r="N33" s="129"/>
    </row>
    <row r="34" spans="1:14" ht="16">
      <c r="A34" s="440"/>
      <c r="B34" s="438"/>
      <c r="C34" s="432" t="s">
        <v>272</v>
      </c>
      <c r="D34" s="111" t="s">
        <v>348</v>
      </c>
      <c r="E34" s="288">
        <v>1.49</v>
      </c>
      <c r="F34" s="288">
        <v>1.18</v>
      </c>
      <c r="G34" s="288">
        <v>2.11</v>
      </c>
      <c r="H34" s="288">
        <v>1.87</v>
      </c>
      <c r="I34" s="288">
        <v>2.1800000000000002</v>
      </c>
      <c r="J34" s="288">
        <v>1.78</v>
      </c>
      <c r="K34" s="295" t="s">
        <v>20</v>
      </c>
      <c r="L34" s="294">
        <v>2.85</v>
      </c>
      <c r="M34" s="129"/>
      <c r="N34" s="129"/>
    </row>
    <row r="35" spans="1:14" ht="16">
      <c r="A35" s="440"/>
      <c r="B35" s="438"/>
      <c r="C35" s="433"/>
      <c r="D35" s="111" t="s">
        <v>351</v>
      </c>
      <c r="E35" s="288">
        <v>0.77</v>
      </c>
      <c r="F35" s="288">
        <v>0.71</v>
      </c>
      <c r="G35" s="288">
        <v>0.4</v>
      </c>
      <c r="H35" s="288">
        <v>0.18</v>
      </c>
      <c r="I35" s="288">
        <v>0.55399183665329099</v>
      </c>
      <c r="J35" s="288">
        <v>0.55000000000000004</v>
      </c>
      <c r="K35" s="295" t="s">
        <v>20</v>
      </c>
      <c r="L35" s="294">
        <v>0.18</v>
      </c>
      <c r="M35" s="129"/>
      <c r="N35" s="129"/>
    </row>
    <row r="36" spans="1:14" ht="16">
      <c r="A36" s="440"/>
      <c r="B36" s="438"/>
      <c r="C36" s="433"/>
      <c r="D36" s="111" t="s">
        <v>355</v>
      </c>
      <c r="E36" s="288">
        <v>0</v>
      </c>
      <c r="F36" s="288">
        <v>0</v>
      </c>
      <c r="G36" s="288">
        <v>0</v>
      </c>
      <c r="H36" s="288">
        <v>0</v>
      </c>
      <c r="I36" s="288">
        <v>5.51</v>
      </c>
      <c r="J36" s="288">
        <v>0</v>
      </c>
      <c r="K36" s="295" t="s">
        <v>20</v>
      </c>
      <c r="L36" s="294">
        <v>6.2</v>
      </c>
      <c r="M36" s="129"/>
      <c r="N36" s="129"/>
    </row>
    <row r="37" spans="1:14" ht="16">
      <c r="A37" s="440"/>
      <c r="B37" s="439"/>
      <c r="C37" s="434"/>
      <c r="D37" s="111" t="s">
        <v>353</v>
      </c>
      <c r="E37" s="288">
        <v>7.75</v>
      </c>
      <c r="F37" s="288">
        <v>12.62</v>
      </c>
      <c r="G37" s="288">
        <v>10.59</v>
      </c>
      <c r="H37" s="288">
        <v>16.7</v>
      </c>
      <c r="I37" s="288">
        <v>7.88</v>
      </c>
      <c r="J37" s="288">
        <v>2.5</v>
      </c>
      <c r="K37" s="295" t="s">
        <v>20</v>
      </c>
      <c r="L37" s="294">
        <v>4.76</v>
      </c>
      <c r="M37" s="129"/>
      <c r="N37" s="129"/>
    </row>
    <row r="38" spans="1:14" ht="30.75" customHeight="1">
      <c r="A38" s="440"/>
      <c r="B38" s="437" t="s">
        <v>431</v>
      </c>
      <c r="C38" s="435" t="s">
        <v>436</v>
      </c>
      <c r="D38" s="436"/>
      <c r="E38" s="288">
        <v>0.02</v>
      </c>
      <c r="F38" s="288">
        <v>0.1</v>
      </c>
      <c r="G38" s="288">
        <v>0.05</v>
      </c>
      <c r="H38" s="288">
        <v>0.01</v>
      </c>
      <c r="I38" s="288">
        <v>0.04</v>
      </c>
      <c r="J38" s="288">
        <v>1.2999999999999999E-2</v>
      </c>
      <c r="K38" s="295" t="s">
        <v>20</v>
      </c>
      <c r="L38" s="294">
        <v>0.109</v>
      </c>
      <c r="M38" s="129"/>
      <c r="N38" s="129"/>
    </row>
    <row r="39" spans="1:14" ht="16">
      <c r="A39" s="440"/>
      <c r="B39" s="438"/>
      <c r="C39" s="432" t="s">
        <v>272</v>
      </c>
      <c r="D39" s="111" t="s">
        <v>348</v>
      </c>
      <c r="E39" s="288">
        <v>0.01</v>
      </c>
      <c r="F39" s="288">
        <v>0.13</v>
      </c>
      <c r="G39" s="288">
        <v>0.03</v>
      </c>
      <c r="H39" s="288">
        <v>0.01</v>
      </c>
      <c r="I39" s="288">
        <v>4.9000000000000002E-2</v>
      </c>
      <c r="J39" s="288">
        <v>8.0000000000000002E-3</v>
      </c>
      <c r="K39" s="295" t="s">
        <v>20</v>
      </c>
      <c r="L39" s="294">
        <v>0.15</v>
      </c>
      <c r="M39" s="129"/>
      <c r="N39" s="129"/>
    </row>
    <row r="40" spans="1:14" ht="16">
      <c r="A40" s="440"/>
      <c r="B40" s="438"/>
      <c r="C40" s="433"/>
      <c r="D40" s="111" t="s">
        <v>351</v>
      </c>
      <c r="E40" s="288">
        <v>0.01</v>
      </c>
      <c r="F40" s="288">
        <v>0.01</v>
      </c>
      <c r="G40" s="288">
        <v>0.14000000000000001</v>
      </c>
      <c r="H40" s="288">
        <v>0.01</v>
      </c>
      <c r="I40" s="288">
        <v>8.0990541317155923E-4</v>
      </c>
      <c r="J40" s="288">
        <v>8.9599999999999992E-3</v>
      </c>
      <c r="K40" s="295" t="s">
        <v>20</v>
      </c>
      <c r="L40" s="294">
        <v>4.3800000000000002E-3</v>
      </c>
      <c r="M40" s="129"/>
      <c r="N40" s="129"/>
    </row>
    <row r="41" spans="1:14" ht="16">
      <c r="A41" s="440"/>
      <c r="B41" s="438"/>
      <c r="C41" s="433"/>
      <c r="D41" s="111" t="s">
        <v>355</v>
      </c>
      <c r="E41" s="288">
        <v>0.1</v>
      </c>
      <c r="F41" s="288">
        <v>0.08</v>
      </c>
      <c r="G41" s="288">
        <v>0.06</v>
      </c>
      <c r="H41" s="288">
        <v>0.02</v>
      </c>
      <c r="I41" s="288">
        <v>2.5932412030370097E-2</v>
      </c>
      <c r="J41" s="288">
        <v>0.12361</v>
      </c>
      <c r="K41" s="295" t="s">
        <v>20</v>
      </c>
      <c r="L41" s="294">
        <v>6.8900000000000003E-2</v>
      </c>
      <c r="M41" s="129"/>
      <c r="N41" s="129"/>
    </row>
    <row r="42" spans="1:14" ht="16">
      <c r="A42" s="440"/>
      <c r="B42" s="438"/>
      <c r="C42" s="434"/>
      <c r="D42" s="111" t="s">
        <v>353</v>
      </c>
      <c r="E42" s="288">
        <v>0.06</v>
      </c>
      <c r="F42" s="288">
        <v>0.04</v>
      </c>
      <c r="G42" s="288">
        <v>7.0000000000000007E-2</v>
      </c>
      <c r="H42" s="288">
        <v>0.05</v>
      </c>
      <c r="I42" s="288">
        <v>7.8508872214120964E-2</v>
      </c>
      <c r="J42" s="288">
        <v>2.3040000000000001E-2</v>
      </c>
      <c r="K42" s="295" t="s">
        <v>20</v>
      </c>
      <c r="L42" s="294">
        <v>3.3890000000000003E-2</v>
      </c>
      <c r="M42" s="129"/>
      <c r="N42" s="129"/>
    </row>
    <row r="43" spans="1:14" ht="62" customHeight="1">
      <c r="A43" s="440"/>
      <c r="B43" s="438"/>
      <c r="C43" s="435" t="s">
        <v>438</v>
      </c>
      <c r="D43" s="436"/>
      <c r="E43" s="288">
        <v>0.01</v>
      </c>
      <c r="F43" s="288">
        <v>0.04</v>
      </c>
      <c r="G43" s="289">
        <v>0.03</v>
      </c>
      <c r="H43" s="289">
        <v>0.01</v>
      </c>
      <c r="I43" s="289">
        <v>0.11</v>
      </c>
      <c r="J43" s="289" t="s">
        <v>20</v>
      </c>
      <c r="K43" s="295" t="s">
        <v>20</v>
      </c>
      <c r="L43" s="295" t="s">
        <v>20</v>
      </c>
      <c r="M43" s="129"/>
      <c r="N43" s="129"/>
    </row>
    <row r="44" spans="1:14" ht="16">
      <c r="A44" s="440"/>
      <c r="B44" s="438"/>
      <c r="C44" s="430" t="s">
        <v>437</v>
      </c>
      <c r="D44" s="431"/>
      <c r="E44" s="288">
        <v>0.03</v>
      </c>
      <c r="F44" s="288">
        <v>0.01</v>
      </c>
      <c r="G44" s="288">
        <v>0.01</v>
      </c>
      <c r="H44" s="288">
        <v>0.01</v>
      </c>
      <c r="I44" s="288">
        <v>0.03</v>
      </c>
      <c r="J44" s="288">
        <v>0.29699999999999999</v>
      </c>
      <c r="K44" s="295" t="s">
        <v>20</v>
      </c>
      <c r="L44" s="294">
        <v>2.4E-2</v>
      </c>
      <c r="M44" s="129"/>
      <c r="N44" s="129"/>
    </row>
    <row r="45" spans="1:14" ht="16">
      <c r="A45" s="440"/>
      <c r="B45" s="438"/>
      <c r="C45" s="432" t="s">
        <v>272</v>
      </c>
      <c r="D45" s="111" t="s">
        <v>348</v>
      </c>
      <c r="E45" s="288">
        <v>0.05</v>
      </c>
      <c r="F45" s="288">
        <v>0.02</v>
      </c>
      <c r="G45" s="288">
        <v>0.01</v>
      </c>
      <c r="H45" s="288">
        <v>0.04</v>
      </c>
      <c r="I45" s="288">
        <v>5.8999999999999997E-2</v>
      </c>
      <c r="J45" s="288">
        <v>0.03</v>
      </c>
      <c r="K45" s="295" t="s">
        <v>20</v>
      </c>
      <c r="L45" s="294">
        <v>4.1000000000000002E-2</v>
      </c>
      <c r="M45" s="129"/>
      <c r="N45" s="129"/>
    </row>
    <row r="46" spans="1:14" ht="16">
      <c r="A46" s="440"/>
      <c r="B46" s="438"/>
      <c r="C46" s="433"/>
      <c r="D46" s="111" t="s">
        <v>351</v>
      </c>
      <c r="E46" s="288">
        <v>0.01</v>
      </c>
      <c r="F46" s="288">
        <v>0</v>
      </c>
      <c r="G46" s="288">
        <v>0.01</v>
      </c>
      <c r="H46" s="288">
        <v>0.01</v>
      </c>
      <c r="I46" s="288">
        <v>5.4014204073695874E-3</v>
      </c>
      <c r="J46" s="288">
        <v>0.52281</v>
      </c>
      <c r="K46" s="295" t="s">
        <v>20</v>
      </c>
      <c r="L46" s="294">
        <v>8.8000000000000003E-4</v>
      </c>
      <c r="M46" s="129"/>
      <c r="N46" s="129"/>
    </row>
    <row r="47" spans="1:14" ht="16">
      <c r="A47" s="440"/>
      <c r="B47" s="438"/>
      <c r="C47" s="433"/>
      <c r="D47" s="111" t="s">
        <v>355</v>
      </c>
      <c r="E47" s="288">
        <v>0</v>
      </c>
      <c r="F47" s="288">
        <v>0</v>
      </c>
      <c r="G47" s="288">
        <v>0</v>
      </c>
      <c r="H47" s="288">
        <v>0</v>
      </c>
      <c r="I47" s="288">
        <v>0.16726250103390281</v>
      </c>
      <c r="J47" s="288">
        <v>0</v>
      </c>
      <c r="K47" s="295" t="s">
        <v>20</v>
      </c>
      <c r="L47" s="294">
        <v>8.2100000000000006E-2</v>
      </c>
      <c r="M47" s="129"/>
      <c r="N47" s="129"/>
    </row>
    <row r="48" spans="1:14" ht="16">
      <c r="A48" s="440"/>
      <c r="B48" s="438"/>
      <c r="C48" s="434"/>
      <c r="D48" s="111" t="s">
        <v>353</v>
      </c>
      <c r="E48" s="288">
        <v>0.05</v>
      </c>
      <c r="F48" s="288">
        <v>0.06</v>
      </c>
      <c r="G48" s="288">
        <v>0.19</v>
      </c>
      <c r="H48" s="288">
        <v>0.03</v>
      </c>
      <c r="I48" s="288">
        <v>5.7798760479309361E-2</v>
      </c>
      <c r="J48" s="288">
        <v>0</v>
      </c>
      <c r="K48" s="295" t="s">
        <v>20</v>
      </c>
      <c r="L48" s="294">
        <v>0.25821</v>
      </c>
      <c r="M48" s="129"/>
      <c r="N48" s="129"/>
    </row>
    <row r="49" spans="1:14" ht="50" customHeight="1">
      <c r="A49" s="440"/>
      <c r="B49" s="439"/>
      <c r="C49" s="435" t="s">
        <v>439</v>
      </c>
      <c r="D49" s="436"/>
      <c r="E49" s="288">
        <v>0.1</v>
      </c>
      <c r="F49" s="288">
        <v>0.18</v>
      </c>
      <c r="G49" s="289">
        <v>7.0000000000000007E-2</v>
      </c>
      <c r="H49" s="289">
        <v>0.03</v>
      </c>
      <c r="I49" s="289">
        <v>0.15</v>
      </c>
      <c r="J49" s="289" t="s">
        <v>20</v>
      </c>
      <c r="K49" s="295" t="s">
        <v>20</v>
      </c>
      <c r="L49" s="295" t="s">
        <v>20</v>
      </c>
      <c r="M49" s="129"/>
      <c r="N49" s="129"/>
    </row>
    <row r="50" spans="1:14" ht="29.25" customHeight="1">
      <c r="A50" s="440"/>
      <c r="B50" s="394" t="s">
        <v>432</v>
      </c>
      <c r="C50" s="435" t="s">
        <v>436</v>
      </c>
      <c r="D50" s="436"/>
      <c r="E50" s="289" t="s">
        <v>20</v>
      </c>
      <c r="F50" s="289" t="s">
        <v>20</v>
      </c>
      <c r="G50" s="287">
        <v>0</v>
      </c>
      <c r="H50" s="287">
        <v>0</v>
      </c>
      <c r="I50" s="287">
        <v>0</v>
      </c>
      <c r="J50" s="287">
        <v>0</v>
      </c>
      <c r="K50" s="296">
        <v>0</v>
      </c>
      <c r="L50" s="297">
        <v>0</v>
      </c>
      <c r="M50" s="129"/>
      <c r="N50" s="129"/>
    </row>
    <row r="51" spans="1:14" ht="16">
      <c r="A51" s="440"/>
      <c r="B51" s="440"/>
      <c r="C51" s="432" t="s">
        <v>272</v>
      </c>
      <c r="D51" s="111" t="s">
        <v>348</v>
      </c>
      <c r="E51" s="289" t="s">
        <v>20</v>
      </c>
      <c r="F51" s="289" t="s">
        <v>20</v>
      </c>
      <c r="G51" s="287">
        <v>0</v>
      </c>
      <c r="H51" s="287">
        <v>0</v>
      </c>
      <c r="I51" s="287">
        <v>0</v>
      </c>
      <c r="J51" s="287">
        <v>0</v>
      </c>
      <c r="K51" s="295" t="s">
        <v>20</v>
      </c>
      <c r="L51" s="297">
        <v>0</v>
      </c>
      <c r="M51" s="129"/>
      <c r="N51" s="129"/>
    </row>
    <row r="52" spans="1:14" ht="16">
      <c r="A52" s="440"/>
      <c r="B52" s="440"/>
      <c r="C52" s="433"/>
      <c r="D52" s="111" t="s">
        <v>351</v>
      </c>
      <c r="E52" s="289" t="s">
        <v>20</v>
      </c>
      <c r="F52" s="289" t="s">
        <v>20</v>
      </c>
      <c r="G52" s="287">
        <v>0</v>
      </c>
      <c r="H52" s="287">
        <v>0</v>
      </c>
      <c r="I52" s="287">
        <v>0</v>
      </c>
      <c r="J52" s="287">
        <v>0</v>
      </c>
      <c r="K52" s="295" t="s">
        <v>20</v>
      </c>
      <c r="L52" s="297">
        <v>0</v>
      </c>
      <c r="M52" s="129"/>
      <c r="N52" s="129"/>
    </row>
    <row r="53" spans="1:14" ht="16">
      <c r="A53" s="440"/>
      <c r="B53" s="440"/>
      <c r="C53" s="433"/>
      <c r="D53" s="111" t="s">
        <v>355</v>
      </c>
      <c r="E53" s="289" t="s">
        <v>20</v>
      </c>
      <c r="F53" s="289" t="s">
        <v>20</v>
      </c>
      <c r="G53" s="287">
        <v>0</v>
      </c>
      <c r="H53" s="287">
        <v>0</v>
      </c>
      <c r="I53" s="287">
        <v>0</v>
      </c>
      <c r="J53" s="287">
        <v>0</v>
      </c>
      <c r="K53" s="295" t="s">
        <v>20</v>
      </c>
      <c r="L53" s="297">
        <v>0</v>
      </c>
      <c r="M53" s="129"/>
      <c r="N53" s="129"/>
    </row>
    <row r="54" spans="1:14" ht="17" customHeight="1">
      <c r="A54" s="395"/>
      <c r="B54" s="395"/>
      <c r="C54" s="434"/>
      <c r="D54" s="111" t="s">
        <v>353</v>
      </c>
      <c r="E54" s="289" t="s">
        <v>20</v>
      </c>
      <c r="F54" s="289" t="s">
        <v>20</v>
      </c>
      <c r="G54" s="287">
        <v>0</v>
      </c>
      <c r="H54" s="287">
        <v>0</v>
      </c>
      <c r="I54" s="287">
        <v>0</v>
      </c>
      <c r="J54" s="287">
        <v>0</v>
      </c>
      <c r="K54" s="295" t="s">
        <v>20</v>
      </c>
      <c r="L54" s="297">
        <v>0</v>
      </c>
      <c r="M54" s="129"/>
      <c r="N54" s="129"/>
    </row>
    <row r="55" spans="1:14" ht="40.5" customHeight="1">
      <c r="A55" s="394" t="s">
        <v>433</v>
      </c>
      <c r="B55" s="435" t="s">
        <v>434</v>
      </c>
      <c r="C55" s="436"/>
      <c r="D55" s="437" t="s">
        <v>440</v>
      </c>
      <c r="E55" s="287">
        <v>24</v>
      </c>
      <c r="F55" s="287">
        <v>11</v>
      </c>
      <c r="G55" s="287">
        <v>16</v>
      </c>
      <c r="H55" s="287">
        <v>5</v>
      </c>
      <c r="I55" s="287">
        <v>1</v>
      </c>
      <c r="J55" s="287">
        <v>3</v>
      </c>
      <c r="K55" s="296">
        <v>0</v>
      </c>
      <c r="L55" s="297">
        <v>5</v>
      </c>
      <c r="M55" s="129"/>
      <c r="N55" s="129"/>
    </row>
    <row r="56" spans="1:14" ht="40.5" customHeight="1">
      <c r="A56" s="395"/>
      <c r="B56" s="441" t="s">
        <v>435</v>
      </c>
      <c r="C56" s="442"/>
      <c r="D56" s="439"/>
      <c r="E56" s="93">
        <v>7.1</v>
      </c>
      <c r="F56" s="93">
        <v>7.64</v>
      </c>
      <c r="G56" s="93">
        <v>6.43</v>
      </c>
      <c r="H56" s="93">
        <v>6.48</v>
      </c>
      <c r="I56" s="93">
        <v>3.68</v>
      </c>
      <c r="J56" s="93">
        <v>4.63</v>
      </c>
      <c r="K56" s="298">
        <v>8.3000000000000007</v>
      </c>
      <c r="L56" s="299">
        <v>5.01</v>
      </c>
      <c r="M56" s="129"/>
      <c r="N56" s="129"/>
    </row>
    <row r="57" spans="1:14" ht="132" customHeight="1">
      <c r="A57" s="378" t="s">
        <v>441</v>
      </c>
      <c r="B57" s="378"/>
      <c r="C57" s="378"/>
      <c r="D57" s="378"/>
      <c r="E57" s="378"/>
      <c r="F57" s="378"/>
      <c r="G57" s="378"/>
      <c r="H57" s="378"/>
      <c r="I57" s="378"/>
      <c r="J57" s="378"/>
      <c r="K57" s="378"/>
      <c r="L57" s="378"/>
    </row>
    <row r="58" spans="1:14">
      <c r="A58" s="162"/>
      <c r="B58" s="162"/>
      <c r="C58" s="162"/>
      <c r="D58" s="162"/>
      <c r="E58" s="162"/>
      <c r="F58" s="162"/>
      <c r="G58" s="162"/>
      <c r="H58" s="162"/>
      <c r="I58" s="162"/>
      <c r="J58" s="162"/>
      <c r="K58" s="233"/>
    </row>
    <row r="59" spans="1:14" ht="32">
      <c r="A59" s="113"/>
      <c r="B59" s="113"/>
      <c r="C59" s="113"/>
      <c r="D59" s="113"/>
      <c r="E59" s="113"/>
      <c r="F59" s="113"/>
      <c r="G59" s="113"/>
      <c r="H59" s="113"/>
      <c r="I59" s="113"/>
      <c r="J59" s="181"/>
      <c r="L59" s="144" t="s">
        <v>81</v>
      </c>
    </row>
  </sheetData>
  <mergeCells count="37">
    <mergeCell ref="A55:A56"/>
    <mergeCell ref="B55:C55"/>
    <mergeCell ref="D55:D56"/>
    <mergeCell ref="A6:A54"/>
    <mergeCell ref="B6:B15"/>
    <mergeCell ref="C6:D6"/>
    <mergeCell ref="C7:C10"/>
    <mergeCell ref="C11:D11"/>
    <mergeCell ref="C12:C15"/>
    <mergeCell ref="B56:C56"/>
    <mergeCell ref="B38:B49"/>
    <mergeCell ref="C44:D44"/>
    <mergeCell ref="C45:C48"/>
    <mergeCell ref="B50:B54"/>
    <mergeCell ref="C50:D50"/>
    <mergeCell ref="C51:C54"/>
    <mergeCell ref="C17:C20"/>
    <mergeCell ref="C21:D21"/>
    <mergeCell ref="C38:D38"/>
    <mergeCell ref="C39:C42"/>
    <mergeCell ref="C43:D43"/>
    <mergeCell ref="K4:L4"/>
    <mergeCell ref="A57:L57"/>
    <mergeCell ref="A4:A5"/>
    <mergeCell ref="B4:B5"/>
    <mergeCell ref="C4:D5"/>
    <mergeCell ref="C22:D22"/>
    <mergeCell ref="C23:C26"/>
    <mergeCell ref="C49:D49"/>
    <mergeCell ref="C27:D27"/>
    <mergeCell ref="B28:B37"/>
    <mergeCell ref="C28:D28"/>
    <mergeCell ref="C29:C32"/>
    <mergeCell ref="C33:D33"/>
    <mergeCell ref="C34:C37"/>
    <mergeCell ref="B16:B27"/>
    <mergeCell ref="C16:D16"/>
  </mergeCells>
  <phoneticPr fontId="2"/>
  <hyperlinks>
    <hyperlink ref="L59" location="説明・目次!A1" display="目次に戻る" xr:uid="{FB85BB98-A7A9-2043-B423-3407C180B315}"/>
  </hyperlinks>
  <pageMargins left="0.70866141732283472" right="0.70866141732283472" top="0.74803149606299213" bottom="0.74803149606299213" header="0.31496062992125984" footer="0.31496062992125984"/>
  <pageSetup paperSize="9" scale="59" orientation="portrait" verticalDpi="300" r:id="rId1"/>
  <rowBreaks count="1" manualBreakCount="1">
    <brk id="37" max="16383" man="1"/>
  </rowBreaks>
  <colBreaks count="1" manualBreakCount="1">
    <brk id="1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5BF62-FE2E-4F2B-A891-8C0DB9FD22D1}">
  <sheetPr>
    <tabColor theme="6" tint="-0.499984740745262"/>
    <pageSetUpPr fitToPage="1"/>
  </sheetPr>
  <dimension ref="A1:V10"/>
  <sheetViews>
    <sheetView view="pageBreakPreview" zoomScaleNormal="80" zoomScaleSheetLayoutView="100" workbookViewId="0">
      <selection activeCell="O10" sqref="O10"/>
    </sheetView>
  </sheetViews>
  <sheetFormatPr baseColWidth="10" defaultColWidth="9" defaultRowHeight="15"/>
  <cols>
    <col min="1" max="1" width="31.33203125" style="1" customWidth="1"/>
    <col min="2" max="14" width="10.33203125" style="1" customWidth="1"/>
    <col min="15" max="15" width="12" style="1" customWidth="1"/>
    <col min="16" max="23" width="10.33203125" style="1" customWidth="1"/>
    <col min="24" max="16384" width="9" style="1"/>
  </cols>
  <sheetData>
    <row r="1" spans="1:22" ht="22">
      <c r="A1" s="248" t="s">
        <v>77</v>
      </c>
    </row>
    <row r="3" spans="1:22">
      <c r="A3" s="2" t="s">
        <v>107</v>
      </c>
    </row>
    <row r="4" spans="1:22" ht="17">
      <c r="A4" s="47"/>
      <c r="B4" s="249">
        <v>2005</v>
      </c>
      <c r="C4" s="249" t="s">
        <v>78</v>
      </c>
      <c r="D4" s="249" t="s">
        <v>79</v>
      </c>
      <c r="E4" s="249">
        <v>2013</v>
      </c>
      <c r="F4" s="249">
        <v>2014</v>
      </c>
      <c r="G4" s="249">
        <v>2015</v>
      </c>
      <c r="H4" s="249">
        <v>2016</v>
      </c>
      <c r="I4" s="249">
        <v>2017</v>
      </c>
      <c r="J4" s="249">
        <v>2018</v>
      </c>
      <c r="K4" s="249">
        <v>2019</v>
      </c>
      <c r="L4" s="249">
        <v>2020</v>
      </c>
      <c r="M4" s="249">
        <v>2021</v>
      </c>
      <c r="N4" s="249">
        <v>2022</v>
      </c>
      <c r="O4" s="249" t="s">
        <v>98</v>
      </c>
    </row>
    <row r="5" spans="1:22" ht="16">
      <c r="A5" s="47" t="s">
        <v>108</v>
      </c>
      <c r="B5" s="33">
        <v>9064</v>
      </c>
      <c r="C5" s="55">
        <v>10241</v>
      </c>
      <c r="D5" s="55">
        <v>10241</v>
      </c>
      <c r="E5" s="33">
        <v>10571</v>
      </c>
      <c r="F5" s="34">
        <v>11108</v>
      </c>
      <c r="G5" s="34">
        <v>11360</v>
      </c>
      <c r="H5" s="34">
        <v>11699</v>
      </c>
      <c r="I5" s="172">
        <v>11909</v>
      </c>
      <c r="J5" s="172">
        <v>11742</v>
      </c>
      <c r="K5" s="33">
        <v>11453</v>
      </c>
      <c r="L5" s="253">
        <v>11444</v>
      </c>
      <c r="M5" s="253">
        <v>11396</v>
      </c>
      <c r="N5" s="253">
        <v>11226</v>
      </c>
      <c r="O5" s="168" t="s">
        <v>8</v>
      </c>
      <c r="P5" s="102"/>
      <c r="Q5" s="102"/>
      <c r="R5" s="63"/>
      <c r="S5" s="169"/>
      <c r="T5" s="100"/>
      <c r="U5" s="100"/>
      <c r="V5" s="63"/>
    </row>
    <row r="6" spans="1:22" ht="32">
      <c r="A6" s="47" t="s">
        <v>109</v>
      </c>
      <c r="B6" s="47">
        <v>0</v>
      </c>
      <c r="C6" s="35">
        <v>-10</v>
      </c>
      <c r="D6" s="35">
        <v>-10</v>
      </c>
      <c r="E6" s="47">
        <v>-14</v>
      </c>
      <c r="F6" s="47">
        <v>-15</v>
      </c>
      <c r="G6" s="47">
        <v>-17</v>
      </c>
      <c r="H6" s="47">
        <v>-14</v>
      </c>
      <c r="I6" s="47">
        <v>-14</v>
      </c>
      <c r="J6" s="47">
        <v>-17</v>
      </c>
      <c r="K6" s="47">
        <v>-18</v>
      </c>
      <c r="L6" s="253">
        <v>-11</v>
      </c>
      <c r="M6" s="168" t="s">
        <v>8</v>
      </c>
      <c r="N6" s="168" t="s">
        <v>8</v>
      </c>
      <c r="O6" s="51" t="s">
        <v>8</v>
      </c>
      <c r="S6" s="100"/>
      <c r="T6" s="100"/>
      <c r="U6" s="100"/>
      <c r="V6" s="100"/>
    </row>
    <row r="7" spans="1:22" ht="32">
      <c r="A7" s="47" t="s">
        <v>110</v>
      </c>
      <c r="B7" s="170"/>
      <c r="C7" s="171"/>
      <c r="D7" s="171"/>
      <c r="E7" s="170"/>
      <c r="F7" s="170"/>
      <c r="G7" s="170"/>
      <c r="H7" s="170"/>
      <c r="I7" s="47">
        <v>0</v>
      </c>
      <c r="J7" s="46">
        <v>-1.4</v>
      </c>
      <c r="K7" s="46">
        <v>-3.8</v>
      </c>
      <c r="L7" s="176">
        <v>-3.9</v>
      </c>
      <c r="M7" s="232">
        <v>-4</v>
      </c>
      <c r="N7" s="232">
        <v>-6</v>
      </c>
      <c r="O7" s="254">
        <v>-22</v>
      </c>
      <c r="S7" s="100"/>
      <c r="T7" s="100"/>
      <c r="U7" s="100"/>
      <c r="V7" s="100"/>
    </row>
    <row r="8" spans="1:22" ht="30" customHeight="1">
      <c r="A8" s="348" t="s">
        <v>111</v>
      </c>
      <c r="B8" s="348"/>
      <c r="C8" s="348"/>
      <c r="D8" s="348"/>
      <c r="E8" s="348"/>
      <c r="F8" s="348"/>
      <c r="G8" s="348"/>
      <c r="H8" s="348"/>
      <c r="I8" s="348"/>
      <c r="J8" s="348"/>
      <c r="K8" s="348"/>
      <c r="L8" s="348"/>
      <c r="M8" s="348"/>
      <c r="N8" s="348"/>
      <c r="O8" s="348"/>
    </row>
    <row r="10" spans="1:22" ht="32">
      <c r="O10" s="144" t="s">
        <v>81</v>
      </c>
    </row>
  </sheetData>
  <mergeCells count="1">
    <mergeCell ref="A8:O8"/>
  </mergeCells>
  <phoneticPr fontId="2"/>
  <hyperlinks>
    <hyperlink ref="O10" location="説明・目次!A1" display="目次に戻る" xr:uid="{6DA328A3-7BEE-7543-9202-3AB504F84279}"/>
  </hyperlinks>
  <pageMargins left="0.70866141732283472" right="0.70866141732283472" top="0.74803149606299213" bottom="0.74803149606299213" header="0.31496062992125984" footer="0.31496062992125984"/>
  <pageSetup paperSize="9" scale="46" fitToHeight="0" orientation="portrait" horizontalDpi="300" verticalDpi="300"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68E34-58A9-403D-8113-F48C35F86E88}">
  <sheetPr>
    <tabColor theme="4" tint="-0.499984740745262"/>
  </sheetPr>
  <dimension ref="A1:Y20"/>
  <sheetViews>
    <sheetView view="pageBreakPreview" zoomScaleNormal="100" zoomScaleSheetLayoutView="100" workbookViewId="0">
      <selection activeCell="L20" sqref="L20"/>
    </sheetView>
  </sheetViews>
  <sheetFormatPr baseColWidth="10" defaultColWidth="9" defaultRowHeight="15"/>
  <cols>
    <col min="1" max="2" width="10.83203125" style="18" customWidth="1"/>
    <col min="3" max="3" width="16.83203125" style="18" customWidth="1"/>
    <col min="4" max="11" width="7" style="18" customWidth="1"/>
    <col min="12" max="12" width="9" style="18" customWidth="1"/>
    <col min="13" max="14" width="9.83203125" style="18" customWidth="1"/>
    <col min="15" max="18" width="10.33203125" style="18" customWidth="1"/>
    <col min="19" max="16384" width="9" style="18"/>
  </cols>
  <sheetData>
    <row r="1" spans="1:25" ht="22">
      <c r="A1" s="147" t="s">
        <v>129</v>
      </c>
      <c r="B1" s="10"/>
      <c r="C1" s="10"/>
      <c r="D1" s="10"/>
      <c r="E1" s="10"/>
      <c r="F1" s="10"/>
      <c r="G1" s="10"/>
      <c r="H1" s="10"/>
      <c r="I1" s="10"/>
      <c r="J1" s="10"/>
      <c r="K1" s="10"/>
      <c r="L1" s="10"/>
      <c r="M1" s="10"/>
    </row>
    <row r="2" spans="1:25">
      <c r="D2" s="139"/>
      <c r="E2" s="139"/>
    </row>
    <row r="3" spans="1:25">
      <c r="A3" s="2" t="s">
        <v>648</v>
      </c>
    </row>
    <row r="4" spans="1:25">
      <c r="A4" s="424" t="s">
        <v>422</v>
      </c>
      <c r="B4" s="424" t="s">
        <v>424</v>
      </c>
      <c r="C4" s="424" t="s">
        <v>423</v>
      </c>
      <c r="D4" s="238">
        <v>2015</v>
      </c>
      <c r="E4" s="238">
        <v>2016</v>
      </c>
      <c r="F4" s="238">
        <v>2017</v>
      </c>
      <c r="G4" s="238">
        <v>2018</v>
      </c>
      <c r="H4" s="109">
        <v>2019</v>
      </c>
      <c r="I4" s="109">
        <v>2020</v>
      </c>
      <c r="J4" s="109">
        <v>2021</v>
      </c>
      <c r="K4" s="445">
        <v>2022</v>
      </c>
      <c r="L4" s="446"/>
      <c r="M4" s="12"/>
      <c r="N4" s="12"/>
      <c r="W4" s="12"/>
      <c r="X4" s="12"/>
      <c r="Y4" s="12"/>
    </row>
    <row r="5" spans="1:25" ht="14.25" customHeight="1">
      <c r="A5" s="425"/>
      <c r="B5" s="425"/>
      <c r="C5" s="425"/>
      <c r="D5" s="159" t="s">
        <v>425</v>
      </c>
      <c r="E5" s="159" t="s">
        <v>425</v>
      </c>
      <c r="F5" s="159" t="s">
        <v>425</v>
      </c>
      <c r="G5" s="159" t="s">
        <v>425</v>
      </c>
      <c r="H5" s="159" t="s">
        <v>425</v>
      </c>
      <c r="I5" s="159" t="s">
        <v>425</v>
      </c>
      <c r="J5" s="159" t="s">
        <v>425</v>
      </c>
      <c r="K5" s="159" t="s">
        <v>426</v>
      </c>
      <c r="L5" s="159" t="s">
        <v>425</v>
      </c>
    </row>
    <row r="6" spans="1:25" ht="52" customHeight="1">
      <c r="A6" s="443" t="s">
        <v>442</v>
      </c>
      <c r="B6" s="444" t="s">
        <v>443</v>
      </c>
      <c r="C6" s="166" t="s">
        <v>444</v>
      </c>
      <c r="D6" s="111">
        <v>6</v>
      </c>
      <c r="E6" s="111">
        <v>3</v>
      </c>
      <c r="F6" s="111">
        <v>6</v>
      </c>
      <c r="G6" s="111">
        <v>6</v>
      </c>
      <c r="H6" s="111">
        <v>7</v>
      </c>
      <c r="I6" s="23">
        <v>2</v>
      </c>
      <c r="J6" s="23">
        <v>5</v>
      </c>
      <c r="K6" s="23">
        <v>0</v>
      </c>
      <c r="L6" s="23">
        <v>5</v>
      </c>
      <c r="M6" s="129"/>
    </row>
    <row r="7" spans="1:25" ht="52" customHeight="1">
      <c r="A7" s="443"/>
      <c r="B7" s="444"/>
      <c r="C7" s="166" t="s">
        <v>445</v>
      </c>
      <c r="D7" s="111">
        <v>1</v>
      </c>
      <c r="E7" s="111">
        <v>0</v>
      </c>
      <c r="F7" s="111">
        <v>0</v>
      </c>
      <c r="G7" s="111">
        <v>0</v>
      </c>
      <c r="H7" s="111">
        <v>0</v>
      </c>
      <c r="I7" s="23">
        <v>0</v>
      </c>
      <c r="J7" s="23">
        <v>0</v>
      </c>
      <c r="K7" s="23">
        <v>0</v>
      </c>
      <c r="L7" s="23">
        <v>0</v>
      </c>
      <c r="M7" s="129"/>
    </row>
    <row r="8" spans="1:25" ht="15" customHeight="1">
      <c r="A8" s="377" t="s">
        <v>446</v>
      </c>
      <c r="B8" s="377"/>
      <c r="C8" s="377"/>
      <c r="D8" s="377"/>
      <c r="E8" s="377"/>
      <c r="F8" s="377"/>
      <c r="G8" s="377"/>
      <c r="H8" s="377"/>
      <c r="I8" s="377"/>
      <c r="J8" s="377"/>
      <c r="K8" s="377"/>
      <c r="L8" s="377"/>
      <c r="M8" s="12"/>
      <c r="N8" s="12"/>
      <c r="O8" s="12"/>
      <c r="P8" s="12"/>
      <c r="Q8" s="12"/>
      <c r="R8" s="12"/>
      <c r="S8" s="12"/>
      <c r="T8" s="12"/>
      <c r="U8" s="12"/>
      <c r="V8" s="12"/>
    </row>
    <row r="9" spans="1:25">
      <c r="A9" s="113"/>
      <c r="B9" s="113"/>
      <c r="C9" s="113"/>
      <c r="D9" s="113"/>
      <c r="E9" s="113"/>
      <c r="F9" s="113"/>
      <c r="G9" s="113"/>
      <c r="H9" s="113"/>
      <c r="I9" s="113"/>
      <c r="J9" s="113"/>
      <c r="K9" s="113"/>
      <c r="L9" s="113"/>
      <c r="M9" s="113"/>
      <c r="N9" s="113"/>
      <c r="O9" s="113"/>
      <c r="P9" s="113"/>
      <c r="Q9" s="113"/>
      <c r="R9" s="113"/>
      <c r="S9" s="113"/>
      <c r="T9" s="113"/>
      <c r="U9" s="113"/>
      <c r="V9" s="113"/>
    </row>
    <row r="10" spans="1:25">
      <c r="A10" s="21" t="s">
        <v>655</v>
      </c>
      <c r="B10" s="113"/>
      <c r="C10" s="113"/>
      <c r="D10" s="113"/>
      <c r="E10" s="113"/>
      <c r="F10" s="113"/>
      <c r="G10" s="113"/>
      <c r="H10" s="113"/>
      <c r="I10" s="113"/>
      <c r="J10" s="113"/>
      <c r="K10" s="113"/>
      <c r="L10" s="113"/>
      <c r="M10" s="113"/>
      <c r="N10" s="113"/>
      <c r="O10" s="113"/>
      <c r="P10" s="113"/>
      <c r="Q10" s="113"/>
      <c r="R10" s="113"/>
      <c r="S10" s="113"/>
      <c r="T10" s="113"/>
      <c r="U10" s="113"/>
      <c r="V10" s="113"/>
    </row>
    <row r="11" spans="1:25">
      <c r="A11" s="450" t="s">
        <v>447</v>
      </c>
      <c r="B11" s="450"/>
      <c r="C11" s="450"/>
      <c r="D11" s="441" t="s">
        <v>656</v>
      </c>
      <c r="E11" s="454"/>
      <c r="F11" s="454"/>
      <c r="G11" s="454"/>
      <c r="H11" s="454"/>
      <c r="I11" s="454"/>
      <c r="J11" s="454"/>
      <c r="K11" s="454"/>
      <c r="L11" s="454"/>
      <c r="M11" s="21"/>
      <c r="N11" s="21"/>
      <c r="O11" s="21"/>
      <c r="P11" s="21"/>
      <c r="Q11" s="21"/>
      <c r="R11" s="21"/>
      <c r="S11" s="21"/>
      <c r="T11" s="21"/>
      <c r="U11" s="21"/>
      <c r="V11" s="21"/>
    </row>
    <row r="12" spans="1:25" ht="32" customHeight="1">
      <c r="A12" s="450" t="s">
        <v>448</v>
      </c>
      <c r="B12" s="450"/>
      <c r="C12" s="450"/>
      <c r="D12" s="447" t="s">
        <v>657</v>
      </c>
      <c r="E12" s="377"/>
      <c r="F12" s="377"/>
      <c r="G12" s="377"/>
      <c r="H12" s="377"/>
      <c r="I12" s="377"/>
      <c r="J12" s="377"/>
      <c r="K12" s="377"/>
      <c r="L12" s="377"/>
      <c r="M12" s="21"/>
      <c r="N12" s="21"/>
      <c r="O12" s="21"/>
      <c r="P12" s="21"/>
      <c r="Q12" s="21"/>
      <c r="R12" s="21"/>
      <c r="S12" s="21"/>
      <c r="T12" s="21"/>
      <c r="U12" s="21"/>
      <c r="V12" s="21"/>
    </row>
    <row r="13" spans="1:25">
      <c r="A13" s="450"/>
      <c r="B13" s="450"/>
      <c r="C13" s="450"/>
      <c r="D13" s="453" t="s">
        <v>658</v>
      </c>
      <c r="E13" s="364"/>
      <c r="F13" s="364"/>
      <c r="G13" s="364"/>
      <c r="H13" s="364"/>
      <c r="I13" s="364"/>
      <c r="J13" s="364"/>
      <c r="K13" s="364"/>
      <c r="L13" s="364"/>
      <c r="M13" s="21"/>
      <c r="N13" s="21"/>
      <c r="O13" s="21"/>
      <c r="P13" s="21"/>
      <c r="Q13" s="21"/>
      <c r="R13" s="21"/>
      <c r="S13" s="21"/>
      <c r="T13" s="21"/>
      <c r="U13" s="21"/>
      <c r="V13" s="21"/>
    </row>
    <row r="14" spans="1:25">
      <c r="A14" s="450"/>
      <c r="B14" s="450"/>
      <c r="C14" s="450"/>
      <c r="D14" s="453" t="s">
        <v>659</v>
      </c>
      <c r="E14" s="364"/>
      <c r="F14" s="364"/>
      <c r="G14" s="364"/>
      <c r="H14" s="364"/>
      <c r="I14" s="364"/>
      <c r="J14" s="364"/>
      <c r="K14" s="364"/>
      <c r="L14" s="364"/>
      <c r="M14" s="21"/>
      <c r="N14" s="21"/>
      <c r="O14" s="21"/>
      <c r="P14" s="21"/>
      <c r="Q14" s="21"/>
      <c r="R14" s="21"/>
      <c r="S14" s="21"/>
      <c r="T14" s="21"/>
      <c r="U14" s="21"/>
      <c r="V14" s="21"/>
    </row>
    <row r="15" spans="1:25">
      <c r="A15" s="450"/>
      <c r="B15" s="450"/>
      <c r="C15" s="450"/>
      <c r="D15" s="453" t="s">
        <v>660</v>
      </c>
      <c r="E15" s="364"/>
      <c r="F15" s="364"/>
      <c r="G15" s="364"/>
      <c r="H15" s="364"/>
      <c r="I15" s="364"/>
      <c r="J15" s="364"/>
      <c r="K15" s="364"/>
      <c r="L15" s="364"/>
      <c r="M15" s="21"/>
      <c r="N15" s="21"/>
      <c r="O15" s="21"/>
      <c r="P15" s="21"/>
      <c r="Q15" s="21"/>
      <c r="R15" s="21"/>
      <c r="S15" s="21"/>
      <c r="T15" s="21"/>
      <c r="U15" s="21"/>
      <c r="V15" s="21"/>
    </row>
    <row r="16" spans="1:25">
      <c r="A16" s="450"/>
      <c r="B16" s="450"/>
      <c r="C16" s="450"/>
      <c r="D16" s="448" t="s">
        <v>661</v>
      </c>
      <c r="E16" s="449"/>
      <c r="F16" s="449"/>
      <c r="G16" s="449"/>
      <c r="H16" s="449"/>
      <c r="I16" s="449"/>
      <c r="J16" s="449"/>
      <c r="K16" s="449"/>
      <c r="L16" s="449"/>
      <c r="M16" s="21"/>
      <c r="N16" s="21"/>
      <c r="O16" s="21"/>
      <c r="P16" s="21"/>
      <c r="Q16" s="21"/>
      <c r="R16" s="21"/>
      <c r="S16" s="21"/>
      <c r="T16" s="21"/>
      <c r="U16" s="21"/>
      <c r="V16" s="21"/>
    </row>
    <row r="17" spans="1:22" ht="32" customHeight="1">
      <c r="A17" s="451" t="s">
        <v>449</v>
      </c>
      <c r="B17" s="451"/>
      <c r="C17" s="427"/>
      <c r="D17" s="447" t="s">
        <v>662</v>
      </c>
      <c r="E17" s="377"/>
      <c r="F17" s="377"/>
      <c r="G17" s="377"/>
      <c r="H17" s="377"/>
      <c r="I17" s="377"/>
      <c r="J17" s="377"/>
      <c r="K17" s="377"/>
      <c r="L17" s="377"/>
      <c r="M17" s="21"/>
      <c r="N17" s="21"/>
      <c r="O17" s="21"/>
      <c r="P17" s="21"/>
      <c r="Q17" s="21"/>
      <c r="R17" s="21"/>
      <c r="S17" s="21"/>
      <c r="T17" s="21"/>
      <c r="U17" s="21"/>
      <c r="V17" s="21"/>
    </row>
    <row r="18" spans="1:22" ht="32" customHeight="1">
      <c r="A18" s="452"/>
      <c r="B18" s="452"/>
      <c r="C18" s="429"/>
      <c r="D18" s="448" t="s">
        <v>663</v>
      </c>
      <c r="E18" s="449"/>
      <c r="F18" s="449"/>
      <c r="G18" s="449"/>
      <c r="H18" s="449"/>
      <c r="I18" s="449"/>
      <c r="J18" s="449"/>
      <c r="K18" s="449"/>
      <c r="L18" s="449"/>
      <c r="M18" s="21"/>
      <c r="N18" s="21"/>
      <c r="O18" s="21"/>
      <c r="P18" s="21"/>
      <c r="Q18" s="21"/>
      <c r="R18" s="21"/>
      <c r="S18" s="21"/>
      <c r="T18" s="21"/>
      <c r="U18" s="21"/>
      <c r="V18" s="21"/>
    </row>
    <row r="19" spans="1:22">
      <c r="A19" s="135"/>
      <c r="B19" s="135"/>
      <c r="C19" s="135"/>
      <c r="D19" s="21"/>
      <c r="E19" s="21"/>
      <c r="F19" s="21"/>
      <c r="G19" s="21"/>
      <c r="H19" s="21"/>
      <c r="I19" s="21"/>
      <c r="J19" s="21"/>
      <c r="K19" s="21"/>
      <c r="L19" s="21"/>
      <c r="M19" s="21"/>
      <c r="N19" s="21"/>
      <c r="O19" s="21"/>
      <c r="P19" s="21"/>
      <c r="Q19" s="21"/>
      <c r="R19" s="21"/>
      <c r="S19" s="21"/>
      <c r="T19" s="21"/>
      <c r="U19" s="21"/>
      <c r="V19" s="21"/>
    </row>
    <row r="20" spans="1:22" ht="32">
      <c r="A20" s="113"/>
      <c r="B20" s="113"/>
      <c r="C20" s="113"/>
      <c r="D20" s="113"/>
      <c r="E20" s="113"/>
      <c r="F20" s="113"/>
      <c r="G20" s="113"/>
      <c r="H20" s="113"/>
      <c r="I20" s="113"/>
      <c r="J20" s="113"/>
      <c r="K20" s="113"/>
      <c r="L20" s="144" t="s">
        <v>81</v>
      </c>
      <c r="M20" s="113"/>
      <c r="N20" s="113"/>
      <c r="O20" s="113"/>
      <c r="P20" s="113"/>
      <c r="Q20" s="113"/>
      <c r="R20" s="113"/>
      <c r="S20" s="113"/>
      <c r="T20" s="113"/>
      <c r="U20" s="113"/>
      <c r="V20" s="113"/>
    </row>
  </sheetData>
  <mergeCells count="18">
    <mergeCell ref="B4:B5"/>
    <mergeCell ref="C4:C5"/>
    <mergeCell ref="A6:A7"/>
    <mergeCell ref="B6:B7"/>
    <mergeCell ref="K4:L4"/>
    <mergeCell ref="D17:L17"/>
    <mergeCell ref="D18:L18"/>
    <mergeCell ref="A8:L8"/>
    <mergeCell ref="A11:C11"/>
    <mergeCell ref="A12:C16"/>
    <mergeCell ref="A17:C18"/>
    <mergeCell ref="D15:L15"/>
    <mergeCell ref="D16:L16"/>
    <mergeCell ref="D11:L11"/>
    <mergeCell ref="D12:L12"/>
    <mergeCell ref="D13:L13"/>
    <mergeCell ref="D14:L14"/>
    <mergeCell ref="A4:A5"/>
  </mergeCells>
  <phoneticPr fontId="2"/>
  <hyperlinks>
    <hyperlink ref="L20" location="説明・目次!A1" display="目次に戻る" xr:uid="{AB4CD920-C626-BF43-B865-6FECDBFFC517}"/>
  </hyperlinks>
  <pageMargins left="0.70866141732283472" right="0.70866141732283472" top="0.74803149606299213" bottom="0.74803149606299213" header="0.31496062992125984" footer="0.31496062992125984"/>
  <pageSetup paperSize="9" scale="77" orientation="portrait" verticalDpi="300" r:id="rId1"/>
  <colBreaks count="1" manualBreakCount="1">
    <brk id="18" max="1048575" man="1"/>
  </colBreak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C5925-06DD-4A9A-B1F2-BB9E1D733196}">
  <sheetPr>
    <tabColor theme="4" tint="-0.499984740745262"/>
  </sheetPr>
  <dimension ref="A1:W31"/>
  <sheetViews>
    <sheetView view="pageBreakPreview" zoomScaleNormal="100" zoomScaleSheetLayoutView="100" workbookViewId="0">
      <selection activeCell="J31" sqref="J31"/>
    </sheetView>
  </sheetViews>
  <sheetFormatPr baseColWidth="10" defaultColWidth="9" defaultRowHeight="15"/>
  <cols>
    <col min="1" max="1" width="36.83203125" style="18" customWidth="1"/>
    <col min="2" max="10" width="8.5" style="18" customWidth="1"/>
    <col min="11" max="11" width="9.83203125" style="18" customWidth="1"/>
    <col min="12" max="12" width="11" style="18" customWidth="1"/>
    <col min="13" max="15" width="9.83203125" style="18" customWidth="1"/>
    <col min="16" max="19" width="10.33203125" style="18" customWidth="1"/>
    <col min="20" max="16384" width="9" style="18"/>
  </cols>
  <sheetData>
    <row r="1" spans="1:23" ht="22">
      <c r="A1" s="147" t="s">
        <v>129</v>
      </c>
      <c r="B1" s="10"/>
      <c r="C1" s="10"/>
      <c r="D1" s="10"/>
      <c r="E1" s="10"/>
      <c r="F1" s="10"/>
      <c r="G1" s="10"/>
      <c r="H1" s="10"/>
      <c r="I1" s="10"/>
      <c r="J1" s="10"/>
      <c r="K1" s="10"/>
      <c r="L1" s="10"/>
      <c r="M1" s="10"/>
      <c r="N1" s="10"/>
    </row>
    <row r="2" spans="1:23">
      <c r="D2" s="139"/>
      <c r="E2" s="139"/>
    </row>
    <row r="3" spans="1:23">
      <c r="A3" s="13" t="s">
        <v>642</v>
      </c>
    </row>
    <row r="4" spans="1:23">
      <c r="A4" s="111"/>
      <c r="B4" s="238">
        <v>2014</v>
      </c>
      <c r="C4" s="238">
        <v>2015</v>
      </c>
      <c r="D4" s="238">
        <v>2016</v>
      </c>
      <c r="E4" s="238">
        <v>2017</v>
      </c>
      <c r="F4" s="238">
        <v>2018</v>
      </c>
      <c r="G4" s="109">
        <v>2019</v>
      </c>
      <c r="H4" s="109">
        <v>2020</v>
      </c>
      <c r="I4" s="109">
        <v>2021</v>
      </c>
      <c r="J4" s="109">
        <v>2022</v>
      </c>
      <c r="K4" s="128"/>
      <c r="L4" s="128"/>
      <c r="M4" s="128"/>
      <c r="T4" s="12"/>
      <c r="U4" s="12"/>
      <c r="V4" s="12"/>
      <c r="W4" s="12"/>
    </row>
    <row r="5" spans="1:23">
      <c r="A5" s="24" t="s">
        <v>450</v>
      </c>
      <c r="B5" s="32"/>
      <c r="C5" s="32"/>
      <c r="D5" s="32"/>
      <c r="E5" s="32"/>
      <c r="F5" s="32"/>
      <c r="G5" s="26"/>
      <c r="H5" s="26"/>
      <c r="I5" s="26"/>
      <c r="J5" s="26"/>
      <c r="K5" s="119"/>
      <c r="L5" s="119"/>
      <c r="M5" s="77"/>
      <c r="T5" s="77"/>
      <c r="U5" s="77"/>
      <c r="V5" s="77"/>
      <c r="W5" s="77"/>
    </row>
    <row r="6" spans="1:23">
      <c r="A6" s="111" t="s">
        <v>451</v>
      </c>
      <c r="B6" s="23">
        <v>147</v>
      </c>
      <c r="C6" s="23">
        <v>154</v>
      </c>
      <c r="D6" s="23">
        <v>154</v>
      </c>
      <c r="E6" s="23">
        <v>151</v>
      </c>
      <c r="F6" s="22">
        <v>202</v>
      </c>
      <c r="G6" s="22">
        <v>185</v>
      </c>
      <c r="H6" s="22">
        <v>185</v>
      </c>
      <c r="I6" s="22">
        <v>250</v>
      </c>
      <c r="J6" s="22">
        <v>247</v>
      </c>
      <c r="K6" s="119"/>
      <c r="L6" s="119"/>
      <c r="M6" s="77"/>
      <c r="T6" s="77"/>
      <c r="U6" s="77"/>
      <c r="V6" s="77"/>
      <c r="W6" s="77"/>
    </row>
    <row r="7" spans="1:23" ht="16">
      <c r="A7" s="153" t="s">
        <v>452</v>
      </c>
      <c r="B7" s="23">
        <v>2</v>
      </c>
      <c r="C7" s="23">
        <v>3</v>
      </c>
      <c r="D7" s="23">
        <v>2</v>
      </c>
      <c r="E7" s="23">
        <v>2</v>
      </c>
      <c r="F7" s="22">
        <v>2</v>
      </c>
      <c r="G7" s="23">
        <v>2</v>
      </c>
      <c r="H7" s="23">
        <v>4</v>
      </c>
      <c r="I7" s="23">
        <v>4</v>
      </c>
      <c r="J7" s="23">
        <v>1</v>
      </c>
      <c r="K7" s="125"/>
      <c r="L7" s="125"/>
      <c r="M7" s="124"/>
      <c r="T7" s="124"/>
      <c r="U7" s="124"/>
      <c r="V7" s="124"/>
      <c r="W7" s="124"/>
    </row>
    <row r="8" spans="1:23" ht="16">
      <c r="A8" s="153" t="s">
        <v>453</v>
      </c>
      <c r="B8" s="117">
        <v>4.84</v>
      </c>
      <c r="C8" s="117">
        <v>4.88</v>
      </c>
      <c r="D8" s="117">
        <v>4.87</v>
      </c>
      <c r="E8" s="117">
        <v>4.88</v>
      </c>
      <c r="F8" s="118">
        <v>4.92</v>
      </c>
      <c r="G8" s="117">
        <v>4.92</v>
      </c>
      <c r="H8" s="117">
        <v>4.91</v>
      </c>
      <c r="I8" s="117">
        <v>4.26</v>
      </c>
      <c r="J8" s="117">
        <v>4.21</v>
      </c>
      <c r="K8" s="116"/>
      <c r="L8" s="116"/>
      <c r="M8" s="115"/>
      <c r="T8" s="115"/>
      <c r="U8" s="115"/>
      <c r="V8" s="115"/>
      <c r="W8" s="115"/>
    </row>
    <row r="9" spans="1:23">
      <c r="A9" s="24" t="s">
        <v>454</v>
      </c>
      <c r="B9" s="32"/>
      <c r="C9" s="32"/>
      <c r="D9" s="32"/>
      <c r="E9" s="32"/>
      <c r="F9" s="32"/>
      <c r="G9" s="26"/>
      <c r="H9" s="26"/>
      <c r="I9" s="26"/>
      <c r="J9" s="26"/>
      <c r="K9" s="119"/>
      <c r="L9" s="119"/>
      <c r="M9" s="77"/>
      <c r="T9" s="77"/>
      <c r="U9" s="77"/>
      <c r="V9" s="77"/>
      <c r="W9" s="77"/>
    </row>
    <row r="10" spans="1:23">
      <c r="A10" s="111" t="s">
        <v>451</v>
      </c>
      <c r="B10" s="23">
        <v>130</v>
      </c>
      <c r="C10" s="23">
        <v>147</v>
      </c>
      <c r="D10" s="23">
        <v>128</v>
      </c>
      <c r="E10" s="23">
        <v>124</v>
      </c>
      <c r="F10" s="22">
        <v>159</v>
      </c>
      <c r="G10" s="22">
        <v>163</v>
      </c>
      <c r="H10" s="22">
        <v>168</v>
      </c>
      <c r="I10" s="22">
        <v>161</v>
      </c>
      <c r="J10" s="22">
        <v>193</v>
      </c>
      <c r="K10" s="119"/>
      <c r="L10" s="119"/>
      <c r="M10" s="77"/>
      <c r="T10" s="77"/>
      <c r="U10" s="77"/>
      <c r="V10" s="77"/>
      <c r="W10" s="77"/>
    </row>
    <row r="11" spans="1:23" ht="16">
      <c r="A11" s="153" t="s">
        <v>452</v>
      </c>
      <c r="B11" s="23">
        <v>5</v>
      </c>
      <c r="C11" s="23">
        <v>4</v>
      </c>
      <c r="D11" s="23">
        <v>4</v>
      </c>
      <c r="E11" s="23">
        <v>4</v>
      </c>
      <c r="F11" s="22">
        <v>8</v>
      </c>
      <c r="G11" s="23">
        <v>3</v>
      </c>
      <c r="H11" s="23">
        <v>3</v>
      </c>
      <c r="I11" s="23">
        <v>1</v>
      </c>
      <c r="J11" s="23">
        <v>0</v>
      </c>
      <c r="K11" s="125"/>
      <c r="L11" s="125"/>
      <c r="M11" s="124"/>
      <c r="T11" s="124"/>
      <c r="U11" s="124"/>
      <c r="V11" s="124"/>
      <c r="W11" s="124"/>
    </row>
    <row r="12" spans="1:23" ht="16">
      <c r="A12" s="153" t="s">
        <v>453</v>
      </c>
      <c r="B12" s="117">
        <v>4.8899999999999997</v>
      </c>
      <c r="C12" s="117">
        <v>4.95</v>
      </c>
      <c r="D12" s="117">
        <v>4.96</v>
      </c>
      <c r="E12" s="117">
        <v>4.9400000000000004</v>
      </c>
      <c r="F12" s="118">
        <v>4.92</v>
      </c>
      <c r="G12" s="117">
        <v>4.95</v>
      </c>
      <c r="H12" s="117">
        <v>4.9800000000000004</v>
      </c>
      <c r="I12" s="117">
        <v>4.7</v>
      </c>
      <c r="J12" s="117">
        <v>4.53</v>
      </c>
      <c r="K12" s="116"/>
      <c r="L12" s="116"/>
      <c r="M12" s="115"/>
      <c r="T12" s="115"/>
      <c r="U12" s="115"/>
      <c r="V12" s="115"/>
      <c r="W12" s="115"/>
    </row>
    <row r="13" spans="1:23" ht="16">
      <c r="A13" s="25" t="s">
        <v>455</v>
      </c>
      <c r="B13" s="32"/>
      <c r="C13" s="32"/>
      <c r="D13" s="32"/>
      <c r="E13" s="32"/>
      <c r="F13" s="32"/>
      <c r="G13" s="32"/>
      <c r="H13" s="32"/>
      <c r="I13" s="32"/>
      <c r="J13" s="32"/>
      <c r="K13" s="125"/>
      <c r="L13" s="125"/>
      <c r="M13" s="124"/>
      <c r="T13" s="124"/>
      <c r="U13" s="124"/>
      <c r="V13" s="124"/>
      <c r="W13" s="124"/>
    </row>
    <row r="14" spans="1:23">
      <c r="A14" s="111" t="s">
        <v>451</v>
      </c>
      <c r="B14" s="23">
        <v>308</v>
      </c>
      <c r="C14" s="23">
        <v>174</v>
      </c>
      <c r="D14" s="23">
        <v>181</v>
      </c>
      <c r="E14" s="23">
        <v>184</v>
      </c>
      <c r="F14" s="22">
        <v>249</v>
      </c>
      <c r="G14" s="22">
        <v>250</v>
      </c>
      <c r="H14" s="22">
        <v>245</v>
      </c>
      <c r="I14" s="22">
        <v>249</v>
      </c>
      <c r="J14" s="22">
        <v>235</v>
      </c>
      <c r="K14" s="119"/>
      <c r="L14" s="119"/>
      <c r="M14" s="77"/>
      <c r="T14" s="77"/>
      <c r="U14" s="77"/>
      <c r="V14" s="77"/>
      <c r="W14" s="77"/>
    </row>
    <row r="15" spans="1:23" ht="16">
      <c r="A15" s="153" t="s">
        <v>452</v>
      </c>
      <c r="B15" s="23">
        <v>8</v>
      </c>
      <c r="C15" s="23">
        <v>2</v>
      </c>
      <c r="D15" s="23">
        <v>3</v>
      </c>
      <c r="E15" s="23">
        <v>2</v>
      </c>
      <c r="F15" s="22">
        <v>1</v>
      </c>
      <c r="G15" s="23">
        <v>1</v>
      </c>
      <c r="H15" s="23">
        <v>4</v>
      </c>
      <c r="I15" s="23">
        <v>0</v>
      </c>
      <c r="J15" s="23">
        <v>0</v>
      </c>
      <c r="K15" s="125"/>
      <c r="L15" s="125"/>
      <c r="M15" s="124"/>
      <c r="T15" s="124"/>
      <c r="U15" s="124"/>
      <c r="V15" s="124"/>
      <c r="W15" s="124"/>
    </row>
    <row r="16" spans="1:23" ht="16">
      <c r="A16" s="153" t="s">
        <v>453</v>
      </c>
      <c r="B16" s="117">
        <v>4.1100000000000003</v>
      </c>
      <c r="C16" s="117">
        <v>4.67</v>
      </c>
      <c r="D16" s="117">
        <v>4.7300000000000004</v>
      </c>
      <c r="E16" s="117">
        <v>4.82</v>
      </c>
      <c r="F16" s="118">
        <v>4.88</v>
      </c>
      <c r="G16" s="118">
        <v>4.88</v>
      </c>
      <c r="H16" s="118">
        <v>4.9000000000000004</v>
      </c>
      <c r="I16" s="118">
        <v>4.84</v>
      </c>
      <c r="J16" s="118">
        <v>4.83</v>
      </c>
      <c r="K16" s="127"/>
      <c r="L16" s="127"/>
      <c r="M16" s="126"/>
      <c r="T16" s="126"/>
      <c r="U16" s="126"/>
      <c r="V16" s="126"/>
      <c r="W16" s="126"/>
    </row>
    <row r="17" spans="1:23" ht="16">
      <c r="A17" s="25" t="s">
        <v>456</v>
      </c>
      <c r="B17" s="32"/>
      <c r="C17" s="32"/>
      <c r="D17" s="32"/>
      <c r="E17" s="32"/>
      <c r="F17" s="26"/>
      <c r="G17" s="26"/>
      <c r="H17" s="26"/>
      <c r="I17" s="26"/>
      <c r="J17" s="26"/>
      <c r="K17" s="119"/>
      <c r="L17" s="119"/>
      <c r="M17" s="77"/>
      <c r="T17" s="77"/>
      <c r="U17" s="77"/>
      <c r="V17" s="77"/>
      <c r="W17" s="77"/>
    </row>
    <row r="18" spans="1:23">
      <c r="A18" s="111" t="s">
        <v>451</v>
      </c>
      <c r="B18" s="23">
        <v>168</v>
      </c>
      <c r="C18" s="23">
        <v>395</v>
      </c>
      <c r="D18" s="23">
        <v>368</v>
      </c>
      <c r="E18" s="23">
        <v>251</v>
      </c>
      <c r="F18" s="22">
        <v>331</v>
      </c>
      <c r="G18" s="22">
        <v>327</v>
      </c>
      <c r="H18" s="22">
        <v>335</v>
      </c>
      <c r="I18" s="22">
        <v>452</v>
      </c>
      <c r="J18" s="22">
        <v>500</v>
      </c>
      <c r="K18" s="119"/>
      <c r="L18" s="119"/>
      <c r="M18" s="77"/>
      <c r="T18" s="77"/>
      <c r="U18" s="77"/>
      <c r="V18" s="77"/>
      <c r="W18" s="77"/>
    </row>
    <row r="19" spans="1:23" ht="16">
      <c r="A19" s="153" t="s">
        <v>452</v>
      </c>
      <c r="B19" s="23">
        <v>13</v>
      </c>
      <c r="C19" s="23">
        <v>6</v>
      </c>
      <c r="D19" s="23">
        <v>7</v>
      </c>
      <c r="E19" s="23">
        <v>8</v>
      </c>
      <c r="F19" s="22">
        <v>5</v>
      </c>
      <c r="G19" s="22">
        <v>2</v>
      </c>
      <c r="H19" s="22">
        <v>0</v>
      </c>
      <c r="I19" s="22">
        <v>6</v>
      </c>
      <c r="J19" s="22">
        <v>6</v>
      </c>
      <c r="K19" s="119"/>
      <c r="L19" s="119"/>
      <c r="M19" s="77"/>
      <c r="T19" s="77"/>
      <c r="U19" s="77"/>
      <c r="V19" s="77"/>
      <c r="W19" s="77"/>
    </row>
    <row r="20" spans="1:23" ht="16">
      <c r="A20" s="153" t="s">
        <v>453</v>
      </c>
      <c r="B20" s="117">
        <v>4.33</v>
      </c>
      <c r="C20" s="117">
        <v>4.8499999999999996</v>
      </c>
      <c r="D20" s="117">
        <v>4.38</v>
      </c>
      <c r="E20" s="117">
        <v>4.88</v>
      </c>
      <c r="F20" s="118">
        <v>4.9000000000000004</v>
      </c>
      <c r="G20" s="117">
        <v>4.9400000000000004</v>
      </c>
      <c r="H20" s="117">
        <v>4.8600000000000003</v>
      </c>
      <c r="I20" s="117">
        <v>4.49</v>
      </c>
      <c r="J20" s="117">
        <v>4.49</v>
      </c>
      <c r="K20" s="116"/>
      <c r="L20" s="116"/>
      <c r="M20" s="115"/>
      <c r="T20" s="115"/>
      <c r="U20" s="115"/>
      <c r="V20" s="115"/>
      <c r="W20" s="115"/>
    </row>
    <row r="21" spans="1:23" ht="17">
      <c r="A21" s="25" t="s">
        <v>457</v>
      </c>
      <c r="B21" s="32"/>
      <c r="C21" s="32"/>
      <c r="D21" s="32"/>
      <c r="E21" s="32"/>
      <c r="F21" s="32"/>
      <c r="G21" s="32"/>
      <c r="H21" s="32"/>
      <c r="I21" s="32"/>
      <c r="J21" s="32"/>
      <c r="K21" s="125"/>
      <c r="L21" s="125"/>
      <c r="M21" s="124"/>
      <c r="T21" s="124"/>
      <c r="U21" s="124"/>
      <c r="V21" s="124"/>
      <c r="W21" s="124"/>
    </row>
    <row r="22" spans="1:23">
      <c r="A22" s="111" t="s">
        <v>451</v>
      </c>
      <c r="B22" s="23">
        <v>342</v>
      </c>
      <c r="C22" s="23">
        <v>378</v>
      </c>
      <c r="D22" s="23">
        <v>438</v>
      </c>
      <c r="E22" s="23">
        <v>410</v>
      </c>
      <c r="F22" s="22">
        <v>534</v>
      </c>
      <c r="G22" s="22">
        <v>533</v>
      </c>
      <c r="H22" s="22">
        <v>590</v>
      </c>
      <c r="I22" s="22">
        <v>741</v>
      </c>
      <c r="J22" s="22">
        <v>768</v>
      </c>
      <c r="K22" s="119"/>
      <c r="L22" s="119"/>
      <c r="M22" s="77"/>
      <c r="T22" s="77"/>
      <c r="U22" s="77"/>
      <c r="V22" s="77"/>
      <c r="W22" s="77"/>
    </row>
    <row r="23" spans="1:23" ht="16">
      <c r="A23" s="153" t="s">
        <v>452</v>
      </c>
      <c r="B23" s="23">
        <v>19</v>
      </c>
      <c r="C23" s="23">
        <v>11</v>
      </c>
      <c r="D23" s="23">
        <v>14</v>
      </c>
      <c r="E23" s="23">
        <v>8</v>
      </c>
      <c r="F23" s="22">
        <v>6</v>
      </c>
      <c r="G23" s="22">
        <v>6</v>
      </c>
      <c r="H23" s="22">
        <v>6</v>
      </c>
      <c r="I23" s="22">
        <v>7</v>
      </c>
      <c r="J23" s="22">
        <v>6</v>
      </c>
      <c r="K23" s="119"/>
      <c r="L23" s="119"/>
      <c r="M23" s="77"/>
      <c r="T23" s="77"/>
      <c r="U23" s="77"/>
      <c r="V23" s="77"/>
      <c r="W23" s="77"/>
    </row>
    <row r="24" spans="1:23" ht="16">
      <c r="A24" s="153" t="s">
        <v>453</v>
      </c>
      <c r="B24" s="117">
        <v>4.26</v>
      </c>
      <c r="C24" s="117">
        <v>4.66</v>
      </c>
      <c r="D24" s="117">
        <v>4.51</v>
      </c>
      <c r="E24" s="117">
        <v>4.84</v>
      </c>
      <c r="F24" s="118">
        <v>4.9000000000000004</v>
      </c>
      <c r="G24" s="117">
        <v>4.9000000000000004</v>
      </c>
      <c r="H24" s="117">
        <v>4.82</v>
      </c>
      <c r="I24" s="117">
        <v>4.62</v>
      </c>
      <c r="J24" s="117">
        <v>4.49</v>
      </c>
      <c r="K24" s="116"/>
      <c r="L24" s="116"/>
      <c r="M24" s="115"/>
      <c r="T24" s="115"/>
      <c r="U24" s="115"/>
      <c r="V24" s="115"/>
      <c r="W24" s="115"/>
    </row>
    <row r="25" spans="1:23" ht="17">
      <c r="A25" s="25" t="s">
        <v>458</v>
      </c>
      <c r="B25" s="32"/>
      <c r="C25" s="32"/>
      <c r="D25" s="32"/>
      <c r="E25" s="32"/>
      <c r="F25" s="32"/>
      <c r="G25" s="32"/>
      <c r="H25" s="32"/>
      <c r="I25" s="32"/>
      <c r="J25" s="32"/>
      <c r="K25" s="125"/>
      <c r="L25" s="125"/>
      <c r="M25" s="124"/>
      <c r="T25" s="124"/>
      <c r="U25" s="124"/>
      <c r="V25" s="124"/>
      <c r="W25" s="124"/>
    </row>
    <row r="26" spans="1:23">
      <c r="A26" s="111" t="s">
        <v>451</v>
      </c>
      <c r="B26" s="123"/>
      <c r="C26" s="123">
        <v>3002</v>
      </c>
      <c r="D26" s="123">
        <v>3524</v>
      </c>
      <c r="E26" s="123">
        <v>3262</v>
      </c>
      <c r="F26" s="122">
        <v>5982</v>
      </c>
      <c r="G26" s="122">
        <v>5002</v>
      </c>
      <c r="H26" s="122">
        <v>5233</v>
      </c>
      <c r="I26" s="122">
        <v>6300</v>
      </c>
      <c r="J26" s="122">
        <v>6362</v>
      </c>
      <c r="K26" s="121"/>
      <c r="L26" s="121"/>
      <c r="M26" s="120"/>
      <c r="T26" s="120"/>
      <c r="U26" s="120"/>
      <c r="V26" s="120"/>
      <c r="W26" s="120"/>
    </row>
    <row r="27" spans="1:23" ht="16">
      <c r="A27" s="153" t="s">
        <v>452</v>
      </c>
      <c r="B27" s="23"/>
      <c r="C27" s="154" t="s">
        <v>7</v>
      </c>
      <c r="D27" s="154" t="s">
        <v>7</v>
      </c>
      <c r="E27" s="154" t="s">
        <v>7</v>
      </c>
      <c r="F27" s="154" t="s">
        <v>7</v>
      </c>
      <c r="G27" s="154" t="s">
        <v>7</v>
      </c>
      <c r="H27" s="154" t="s">
        <v>7</v>
      </c>
      <c r="I27" s="154" t="s">
        <v>7</v>
      </c>
      <c r="J27" s="154" t="s">
        <v>7</v>
      </c>
      <c r="K27" s="119"/>
      <c r="L27" s="119"/>
      <c r="M27" s="77"/>
      <c r="T27" s="77"/>
      <c r="U27" s="77"/>
      <c r="V27" s="77"/>
      <c r="W27" s="77"/>
    </row>
    <row r="28" spans="1:23" ht="16">
      <c r="A28" s="153" t="s">
        <v>453</v>
      </c>
      <c r="B28" s="117"/>
      <c r="C28" s="117">
        <v>3.98</v>
      </c>
      <c r="D28" s="117">
        <v>4.16</v>
      </c>
      <c r="E28" s="117">
        <v>4.3</v>
      </c>
      <c r="F28" s="118">
        <v>4.4800000000000004</v>
      </c>
      <c r="G28" s="117">
        <v>4.5199999999999996</v>
      </c>
      <c r="H28" s="117">
        <v>4.5199999999999996</v>
      </c>
      <c r="I28" s="117">
        <v>4.5199999999999996</v>
      </c>
      <c r="J28" s="117">
        <v>4.54</v>
      </c>
      <c r="K28" s="116"/>
      <c r="L28" s="116"/>
      <c r="M28" s="115"/>
      <c r="T28" s="115"/>
      <c r="U28" s="115"/>
      <c r="V28" s="115"/>
      <c r="W28" s="115"/>
    </row>
    <row r="29" spans="1:23" ht="75" customHeight="1">
      <c r="A29" s="377" t="s">
        <v>459</v>
      </c>
      <c r="B29" s="377"/>
      <c r="C29" s="377"/>
      <c r="D29" s="377"/>
      <c r="E29" s="377"/>
      <c r="F29" s="377"/>
      <c r="G29" s="377"/>
      <c r="H29" s="377"/>
      <c r="I29" s="377"/>
      <c r="J29" s="377"/>
    </row>
    <row r="30" spans="1:23">
      <c r="A30" s="113"/>
      <c r="B30" s="113"/>
      <c r="C30" s="113"/>
      <c r="D30" s="113"/>
      <c r="E30" s="113"/>
      <c r="F30" s="113"/>
      <c r="G30" s="113"/>
      <c r="H30" s="113"/>
      <c r="I30" s="113"/>
      <c r="J30" s="113"/>
    </row>
    <row r="31" spans="1:23" ht="32">
      <c r="J31" s="144" t="s">
        <v>81</v>
      </c>
    </row>
  </sheetData>
  <mergeCells count="1">
    <mergeCell ref="A29:J29"/>
  </mergeCells>
  <phoneticPr fontId="2"/>
  <hyperlinks>
    <hyperlink ref="J31" location="説明・目次!A1" display="目次に戻る" xr:uid="{EF12E625-8C26-2141-8873-524A6178B6FA}"/>
  </hyperlinks>
  <pageMargins left="0.70866141732283472" right="0.70866141732283472" top="0.74803149606299213" bottom="0.74803149606299213" header="0.31496062992125984" footer="0.31496062992125984"/>
  <pageSetup paperSize="9" scale="72" orientation="portrait" verticalDpi="300" r:id="rId1"/>
  <colBreaks count="1" manualBreakCount="1">
    <brk id="19" max="1048575" man="1"/>
  </colBreak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A5DD4-264E-437A-AC55-006A0B89911A}">
  <sheetPr>
    <tabColor theme="4" tint="-0.499984740745262"/>
  </sheetPr>
  <dimension ref="A1:R9"/>
  <sheetViews>
    <sheetView view="pageBreakPreview" zoomScaleNormal="100" zoomScaleSheetLayoutView="100" workbookViewId="0">
      <selection activeCell="E9" sqref="E9"/>
    </sheetView>
  </sheetViews>
  <sheetFormatPr baseColWidth="10" defaultColWidth="9" defaultRowHeight="15"/>
  <cols>
    <col min="1" max="1" width="35.5" style="18" customWidth="1"/>
    <col min="2" max="6" width="9.83203125" style="18" customWidth="1"/>
    <col min="7" max="7" width="11" style="18" customWidth="1"/>
    <col min="8" max="10" width="9.83203125" style="18" customWidth="1"/>
    <col min="11" max="14" width="10.33203125" style="18" customWidth="1"/>
    <col min="15" max="16384" width="9" style="18"/>
  </cols>
  <sheetData>
    <row r="1" spans="1:18" ht="22">
      <c r="A1" s="147" t="s">
        <v>129</v>
      </c>
      <c r="B1" s="10"/>
      <c r="C1" s="10"/>
      <c r="D1" s="10"/>
      <c r="E1" s="10"/>
      <c r="F1" s="10"/>
      <c r="G1" s="10"/>
      <c r="H1" s="10"/>
      <c r="I1" s="10"/>
    </row>
    <row r="3" spans="1:18" ht="16">
      <c r="A3" s="13" t="s">
        <v>647</v>
      </c>
    </row>
    <row r="4" spans="1:18">
      <c r="A4" s="111" t="s">
        <v>460</v>
      </c>
      <c r="B4" s="109">
        <v>2019</v>
      </c>
      <c r="C4" s="109">
        <v>2020</v>
      </c>
      <c r="D4" s="109">
        <v>2021</v>
      </c>
      <c r="E4" s="109">
        <v>2022</v>
      </c>
      <c r="F4" s="128"/>
      <c r="G4" s="128"/>
      <c r="H4" s="128"/>
      <c r="O4" s="12"/>
      <c r="P4" s="12"/>
      <c r="Q4" s="12"/>
      <c r="R4" s="12"/>
    </row>
    <row r="5" spans="1:18" ht="17">
      <c r="A5" s="111" t="s">
        <v>461</v>
      </c>
      <c r="B5" s="22">
        <v>0</v>
      </c>
      <c r="C5" s="22">
        <v>0</v>
      </c>
      <c r="D5" s="22">
        <v>0</v>
      </c>
      <c r="E5" s="22" t="s">
        <v>645</v>
      </c>
      <c r="F5" s="119"/>
      <c r="G5" s="119"/>
      <c r="H5" s="77"/>
      <c r="O5" s="77"/>
      <c r="P5" s="77"/>
      <c r="Q5" s="77"/>
      <c r="R5" s="77"/>
    </row>
    <row r="6" spans="1:18">
      <c r="A6" s="18" t="s">
        <v>644</v>
      </c>
    </row>
    <row r="7" spans="1:18" ht="53" customHeight="1">
      <c r="A7" s="364" t="s">
        <v>646</v>
      </c>
      <c r="B7" s="364"/>
      <c r="C7" s="364"/>
      <c r="D7" s="364"/>
      <c r="E7" s="364"/>
    </row>
    <row r="9" spans="1:18" ht="32">
      <c r="E9" s="144" t="s">
        <v>81</v>
      </c>
    </row>
  </sheetData>
  <mergeCells count="1">
    <mergeCell ref="A7:E7"/>
  </mergeCells>
  <phoneticPr fontId="2"/>
  <hyperlinks>
    <hyperlink ref="E9" location="説明・目次!A1" display="目次に戻る" xr:uid="{95A36FAB-46F5-A843-A6CD-5FE626452A2C}"/>
  </hyperlinks>
  <pageMargins left="0.70866141732283472" right="0.70866141732283472" top="0.74803149606299213" bottom="0.74803149606299213" header="0.31496062992125984" footer="0.31496062992125984"/>
  <pageSetup paperSize="9" scale="96" orientation="portrait" verticalDpi="300" r:id="rId1"/>
  <colBreaks count="1" manualBreakCount="1">
    <brk id="14" max="1048575" man="1"/>
  </colBreak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FB3A2-7108-4DB5-A650-2753B0DC1471}">
  <sheetPr>
    <tabColor theme="9" tint="-0.499984740745262"/>
  </sheetPr>
  <dimension ref="A1:N7"/>
  <sheetViews>
    <sheetView view="pageBreakPreview" zoomScaleNormal="100" zoomScaleSheetLayoutView="100" workbookViewId="0">
      <selection activeCell="G7" sqref="G7"/>
    </sheetView>
  </sheetViews>
  <sheetFormatPr baseColWidth="10" defaultColWidth="9" defaultRowHeight="14"/>
  <cols>
    <col min="1" max="1" width="40.5" style="140" customWidth="1"/>
    <col min="2" max="16384" width="9" style="140"/>
  </cols>
  <sheetData>
    <row r="1" spans="1:14" s="18" customFormat="1" ht="22">
      <c r="A1" s="11" t="s">
        <v>130</v>
      </c>
      <c r="B1" s="10"/>
      <c r="C1" s="10"/>
      <c r="D1" s="10"/>
      <c r="E1" s="10"/>
      <c r="F1" s="10"/>
      <c r="G1" s="10"/>
      <c r="H1" s="10"/>
      <c r="I1" s="10"/>
      <c r="J1" s="10"/>
      <c r="K1" s="10"/>
      <c r="L1" s="10"/>
      <c r="M1" s="10"/>
      <c r="N1" s="10"/>
    </row>
    <row r="2" spans="1:14" s="18" customFormat="1" ht="14.25" customHeight="1">
      <c r="A2" s="11"/>
      <c r="B2" s="10"/>
      <c r="C2" s="10"/>
      <c r="D2" s="10"/>
      <c r="E2" s="10"/>
      <c r="F2" s="10"/>
      <c r="G2" s="10"/>
      <c r="H2" s="10"/>
      <c r="I2" s="10"/>
      <c r="J2" s="10"/>
      <c r="K2" s="10"/>
      <c r="L2" s="10"/>
      <c r="M2" s="10"/>
      <c r="N2" s="10"/>
    </row>
    <row r="3" spans="1:14" ht="15">
      <c r="A3" s="148" t="s">
        <v>462</v>
      </c>
    </row>
    <row r="4" spans="1:14" ht="15">
      <c r="A4" s="149"/>
      <c r="B4" s="238">
        <v>2017</v>
      </c>
      <c r="C4" s="238">
        <v>2018</v>
      </c>
      <c r="D4" s="109">
        <v>2019</v>
      </c>
      <c r="E4" s="109">
        <v>2020</v>
      </c>
      <c r="F4" s="109">
        <v>2021</v>
      </c>
      <c r="G4" s="109">
        <v>2022</v>
      </c>
    </row>
    <row r="5" spans="1:14" ht="32">
      <c r="A5" s="150" t="s">
        <v>463</v>
      </c>
      <c r="B5" s="23">
        <v>0</v>
      </c>
      <c r="C5" s="23">
        <v>0</v>
      </c>
      <c r="D5" s="22">
        <v>0</v>
      </c>
      <c r="E5" s="22">
        <v>0</v>
      </c>
      <c r="F5" s="22">
        <v>0</v>
      </c>
      <c r="G5" s="22">
        <v>0</v>
      </c>
    </row>
    <row r="7" spans="1:14" ht="32">
      <c r="G7" s="144" t="s">
        <v>81</v>
      </c>
    </row>
  </sheetData>
  <phoneticPr fontId="2"/>
  <hyperlinks>
    <hyperlink ref="G7" location="説明・目次!A1" display="目次に戻る" xr:uid="{60DECD41-8E36-C046-BCBB-BFE8359C0C8A}"/>
  </hyperlinks>
  <pageMargins left="0.7" right="0.7" top="0.75" bottom="0.75" header="0.3" footer="0.3"/>
  <pageSetup paperSize="9" scale="87"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7883D-B10B-4E4D-A932-C8152B51130E}">
  <sheetPr>
    <tabColor theme="9" tint="-0.499984740745262"/>
  </sheetPr>
  <dimension ref="A1:N7"/>
  <sheetViews>
    <sheetView view="pageBreakPreview" zoomScaleNormal="100" zoomScaleSheetLayoutView="100" workbookViewId="0">
      <selection activeCell="G7" sqref="G7"/>
    </sheetView>
  </sheetViews>
  <sheetFormatPr baseColWidth="10" defaultColWidth="9" defaultRowHeight="14"/>
  <cols>
    <col min="1" max="1" width="40.5" style="140" customWidth="1"/>
    <col min="2" max="16384" width="9" style="140"/>
  </cols>
  <sheetData>
    <row r="1" spans="1:14" s="18" customFormat="1" ht="22">
      <c r="A1" s="11" t="s">
        <v>130</v>
      </c>
      <c r="B1" s="10"/>
      <c r="C1" s="10"/>
      <c r="D1" s="10"/>
      <c r="E1" s="10"/>
      <c r="F1" s="10"/>
      <c r="G1" s="10"/>
      <c r="H1" s="10"/>
      <c r="I1" s="10"/>
      <c r="J1" s="10"/>
      <c r="K1" s="10"/>
      <c r="L1" s="10"/>
      <c r="M1" s="10"/>
      <c r="N1" s="10"/>
    </row>
    <row r="2" spans="1:14" s="18" customFormat="1" ht="14.25" customHeight="1">
      <c r="A2" s="11"/>
      <c r="B2" s="10"/>
      <c r="C2" s="10"/>
      <c r="D2" s="10"/>
      <c r="E2" s="10"/>
      <c r="F2" s="10"/>
      <c r="G2" s="10"/>
      <c r="H2" s="10"/>
      <c r="I2" s="10"/>
      <c r="J2" s="10"/>
      <c r="K2" s="10"/>
      <c r="L2" s="10"/>
      <c r="M2" s="10"/>
      <c r="N2" s="10"/>
    </row>
    <row r="3" spans="1:14" ht="15">
      <c r="A3" s="148" t="s">
        <v>464</v>
      </c>
    </row>
    <row r="4" spans="1:14" ht="15">
      <c r="A4" s="149"/>
      <c r="B4" s="238">
        <v>2017</v>
      </c>
      <c r="C4" s="238">
        <v>2018</v>
      </c>
      <c r="D4" s="109">
        <v>2019</v>
      </c>
      <c r="E4" s="109">
        <v>2020</v>
      </c>
      <c r="F4" s="109">
        <v>2021</v>
      </c>
      <c r="G4" s="109">
        <v>2022</v>
      </c>
    </row>
    <row r="5" spans="1:14" ht="32">
      <c r="A5" s="150" t="s">
        <v>465</v>
      </c>
      <c r="B5" s="23">
        <v>0</v>
      </c>
      <c r="C5" s="23">
        <v>0</v>
      </c>
      <c r="D5" s="22">
        <v>0</v>
      </c>
      <c r="E5" s="22">
        <v>0</v>
      </c>
      <c r="F5" s="22">
        <v>0</v>
      </c>
      <c r="G5" s="22">
        <v>0</v>
      </c>
    </row>
    <row r="7" spans="1:14" ht="32">
      <c r="G7" s="144" t="s">
        <v>81</v>
      </c>
    </row>
  </sheetData>
  <phoneticPr fontId="2"/>
  <hyperlinks>
    <hyperlink ref="G7" location="説明・目次!A1" display="目次に戻る" xr:uid="{488B24DB-20EB-1542-9594-CB3400C37133}"/>
  </hyperlinks>
  <pageMargins left="0.7" right="0.7" top="0.75" bottom="0.75" header="0.3" footer="0.3"/>
  <pageSetup paperSize="9" scale="87"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E18F5-0D68-4FEE-B140-7830E46EC183}">
  <sheetPr>
    <tabColor theme="9" tint="-0.499984740745262"/>
  </sheetPr>
  <dimension ref="A1:N7"/>
  <sheetViews>
    <sheetView view="pageBreakPreview" zoomScaleNormal="100" zoomScaleSheetLayoutView="100" workbookViewId="0">
      <selection activeCell="G7" sqref="G7"/>
    </sheetView>
  </sheetViews>
  <sheetFormatPr baseColWidth="10" defaultColWidth="9" defaultRowHeight="14"/>
  <cols>
    <col min="1" max="1" width="40.5" style="140" customWidth="1"/>
    <col min="2" max="16384" width="9" style="140"/>
  </cols>
  <sheetData>
    <row r="1" spans="1:14" s="18" customFormat="1" ht="22">
      <c r="A1" s="11" t="s">
        <v>130</v>
      </c>
      <c r="B1" s="10"/>
      <c r="C1" s="10"/>
      <c r="D1" s="10"/>
      <c r="E1" s="10"/>
      <c r="F1" s="10"/>
      <c r="G1" s="10"/>
      <c r="H1" s="10"/>
      <c r="I1" s="10"/>
      <c r="J1" s="10"/>
      <c r="K1" s="10"/>
      <c r="L1" s="10"/>
      <c r="M1" s="10"/>
      <c r="N1" s="10"/>
    </row>
    <row r="2" spans="1:14" s="18" customFormat="1" ht="14.25" customHeight="1">
      <c r="A2" s="11"/>
      <c r="B2" s="10"/>
      <c r="C2" s="10"/>
      <c r="D2" s="10"/>
      <c r="E2" s="10"/>
      <c r="F2" s="10"/>
      <c r="G2" s="10"/>
      <c r="H2" s="10"/>
      <c r="I2" s="10"/>
      <c r="J2" s="10"/>
      <c r="K2" s="10"/>
      <c r="L2" s="10"/>
      <c r="M2" s="10"/>
      <c r="N2" s="10"/>
    </row>
    <row r="3" spans="1:14" ht="15">
      <c r="A3" s="148" t="s">
        <v>467</v>
      </c>
    </row>
    <row r="4" spans="1:14" ht="15">
      <c r="A4" s="149"/>
      <c r="B4" s="238">
        <v>2017</v>
      </c>
      <c r="C4" s="238">
        <v>2018</v>
      </c>
      <c r="D4" s="109">
        <v>2019</v>
      </c>
      <c r="E4" s="109">
        <v>2020</v>
      </c>
      <c r="F4" s="109">
        <v>2021</v>
      </c>
      <c r="G4" s="109">
        <v>2022</v>
      </c>
    </row>
    <row r="5" spans="1:14" ht="16">
      <c r="A5" s="150" t="s">
        <v>466</v>
      </c>
      <c r="B5" s="23">
        <v>0</v>
      </c>
      <c r="C5" s="23">
        <v>0</v>
      </c>
      <c r="D5" s="22">
        <v>0</v>
      </c>
      <c r="E5" s="22">
        <v>0</v>
      </c>
      <c r="F5" s="22">
        <v>0</v>
      </c>
      <c r="G5" s="22">
        <v>0</v>
      </c>
    </row>
    <row r="7" spans="1:14" ht="32">
      <c r="A7" s="151"/>
      <c r="G7" s="144" t="s">
        <v>81</v>
      </c>
    </row>
  </sheetData>
  <phoneticPr fontId="2"/>
  <hyperlinks>
    <hyperlink ref="G7" location="説明・目次!A1" display="目次に戻る" xr:uid="{D573E3CB-ED3E-164A-8A33-D1D3302937CD}"/>
  </hyperlinks>
  <pageMargins left="0.7" right="0.7" top="0.75" bottom="0.75" header="0.3" footer="0.3"/>
  <pageSetup paperSize="9" scale="87"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971F1-24CF-470F-8000-B99034380985}">
  <sheetPr>
    <tabColor theme="9" tint="-0.499984740745262"/>
  </sheetPr>
  <dimension ref="A1:N7"/>
  <sheetViews>
    <sheetView view="pageBreakPreview" zoomScaleNormal="100" zoomScaleSheetLayoutView="100" workbookViewId="0">
      <selection activeCell="G7" sqref="G7"/>
    </sheetView>
  </sheetViews>
  <sheetFormatPr baseColWidth="10" defaultColWidth="9" defaultRowHeight="14"/>
  <cols>
    <col min="1" max="1" width="40.83203125" style="140" customWidth="1"/>
    <col min="2" max="16384" width="9" style="140"/>
  </cols>
  <sheetData>
    <row r="1" spans="1:14" s="18" customFormat="1" ht="22">
      <c r="A1" s="11" t="s">
        <v>130</v>
      </c>
      <c r="B1" s="10"/>
      <c r="C1" s="10"/>
      <c r="D1" s="10"/>
      <c r="E1" s="10"/>
      <c r="F1" s="10"/>
      <c r="G1" s="10"/>
      <c r="H1" s="10"/>
      <c r="I1" s="10"/>
      <c r="J1" s="10"/>
      <c r="K1" s="10"/>
      <c r="L1" s="10"/>
      <c r="M1" s="10"/>
      <c r="N1" s="10"/>
    </row>
    <row r="2" spans="1:14" s="18" customFormat="1" ht="14.25" customHeight="1">
      <c r="A2" s="11"/>
      <c r="B2" s="10"/>
      <c r="C2" s="10"/>
      <c r="D2" s="10"/>
      <c r="E2" s="10"/>
      <c r="F2" s="10"/>
      <c r="G2" s="10"/>
      <c r="H2" s="10"/>
      <c r="I2" s="10"/>
      <c r="J2" s="10"/>
      <c r="K2" s="10"/>
      <c r="L2" s="10"/>
      <c r="M2" s="10"/>
      <c r="N2" s="10"/>
    </row>
    <row r="3" spans="1:14" ht="15">
      <c r="A3" s="148" t="s">
        <v>468</v>
      </c>
    </row>
    <row r="4" spans="1:14" ht="15">
      <c r="A4" s="149"/>
      <c r="B4" s="238">
        <v>2017</v>
      </c>
      <c r="C4" s="238">
        <v>2018</v>
      </c>
      <c r="D4" s="109">
        <v>2019</v>
      </c>
      <c r="E4" s="109">
        <v>2020</v>
      </c>
      <c r="F4" s="109">
        <v>2021</v>
      </c>
      <c r="G4" s="109">
        <v>2022</v>
      </c>
    </row>
    <row r="5" spans="1:14" ht="48">
      <c r="A5" s="150" t="s">
        <v>469</v>
      </c>
      <c r="B5" s="23">
        <v>23</v>
      </c>
      <c r="C5" s="23">
        <v>10</v>
      </c>
      <c r="D5" s="22">
        <v>20</v>
      </c>
      <c r="E5" s="22">
        <v>10</v>
      </c>
      <c r="F5" s="22">
        <v>30</v>
      </c>
      <c r="G5" s="22">
        <v>15</v>
      </c>
    </row>
    <row r="7" spans="1:14" ht="32">
      <c r="G7" s="144" t="s">
        <v>81</v>
      </c>
    </row>
  </sheetData>
  <phoneticPr fontId="2"/>
  <hyperlinks>
    <hyperlink ref="G7" location="説明・目次!A1" display="目次に戻る" xr:uid="{DFCE702D-79DF-A74B-BBD1-C53F08A8415D}"/>
  </hyperlinks>
  <pageMargins left="0.7" right="0.7" top="0.75" bottom="0.75" header="0.3" footer="0.3"/>
  <pageSetup paperSize="9" scale="86"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499984740745262"/>
  </sheetPr>
  <dimension ref="A1:L24"/>
  <sheetViews>
    <sheetView view="pageBreakPreview" topLeftCell="A20" zoomScaleNormal="100" zoomScaleSheetLayoutView="100" workbookViewId="0">
      <selection activeCell="G24" sqref="G24"/>
    </sheetView>
  </sheetViews>
  <sheetFormatPr baseColWidth="10" defaultColWidth="9" defaultRowHeight="15"/>
  <cols>
    <col min="1" max="1" width="7" style="18" customWidth="1"/>
    <col min="2" max="7" width="18.83203125" style="18" customWidth="1"/>
    <col min="8" max="9" width="12.33203125" style="18" customWidth="1"/>
    <col min="10" max="10" width="20" style="18" customWidth="1"/>
    <col min="11" max="11" width="20.83203125" style="18" customWidth="1"/>
    <col min="12" max="16384" width="9" style="18"/>
  </cols>
  <sheetData>
    <row r="1" spans="1:12" ht="22">
      <c r="A1" s="11" t="s">
        <v>130</v>
      </c>
      <c r="B1" s="10"/>
      <c r="C1" s="10"/>
      <c r="D1" s="10"/>
      <c r="E1" s="10"/>
      <c r="F1" s="10"/>
      <c r="G1" s="10"/>
      <c r="H1" s="10"/>
      <c r="I1" s="10"/>
      <c r="J1" s="10"/>
      <c r="K1" s="10"/>
      <c r="L1" s="10"/>
    </row>
    <row r="2" spans="1:12" ht="14.25" customHeight="1">
      <c r="A2" s="11"/>
      <c r="B2" s="10"/>
      <c r="C2" s="10"/>
      <c r="D2" s="10"/>
      <c r="E2" s="10"/>
      <c r="F2" s="10"/>
      <c r="G2" s="10"/>
      <c r="H2" s="10"/>
      <c r="I2" s="10"/>
      <c r="J2" s="10"/>
      <c r="K2" s="10"/>
      <c r="L2" s="10"/>
    </row>
    <row r="3" spans="1:12" ht="15" customHeight="1">
      <c r="A3" s="43" t="s">
        <v>74</v>
      </c>
      <c r="B3" s="82"/>
      <c r="C3" s="82"/>
      <c r="D3" s="82"/>
      <c r="E3" s="82"/>
      <c r="F3" s="82"/>
      <c r="G3" s="82"/>
      <c r="H3" s="83"/>
      <c r="I3" s="83"/>
      <c r="J3" s="83"/>
      <c r="K3" s="83"/>
      <c r="L3" s="10"/>
    </row>
    <row r="4" spans="1:12" ht="15" customHeight="1">
      <c r="A4" s="6"/>
      <c r="B4" s="463" t="s">
        <v>470</v>
      </c>
      <c r="C4" s="463"/>
      <c r="D4" s="463"/>
      <c r="E4" s="459" t="s">
        <v>471</v>
      </c>
      <c r="F4" s="460"/>
      <c r="G4" s="461"/>
      <c r="H4" s="83"/>
      <c r="I4" s="83"/>
      <c r="J4" s="83"/>
      <c r="K4" s="83"/>
      <c r="L4" s="10"/>
    </row>
    <row r="5" spans="1:12" ht="22">
      <c r="A5" s="6">
        <v>1999</v>
      </c>
      <c r="B5" s="455" t="s">
        <v>472</v>
      </c>
      <c r="C5" s="455"/>
      <c r="D5" s="455"/>
      <c r="E5" s="456"/>
      <c r="F5" s="457"/>
      <c r="G5" s="458"/>
      <c r="H5" s="83"/>
      <c r="I5" s="83"/>
      <c r="J5" s="83"/>
      <c r="K5" s="83"/>
      <c r="L5" s="10"/>
    </row>
    <row r="6" spans="1:12" ht="52.5" customHeight="1">
      <c r="A6" s="6">
        <v>2000</v>
      </c>
      <c r="B6" s="455" t="s">
        <v>473</v>
      </c>
      <c r="C6" s="455"/>
      <c r="D6" s="455"/>
      <c r="E6" s="405" t="s">
        <v>474</v>
      </c>
      <c r="F6" s="405"/>
      <c r="G6" s="405"/>
      <c r="H6" s="83"/>
      <c r="I6" s="83"/>
      <c r="J6" s="83"/>
      <c r="K6" s="83"/>
      <c r="L6" s="10"/>
    </row>
    <row r="7" spans="1:12" ht="49.5" customHeight="1">
      <c r="A7" s="6">
        <v>2001</v>
      </c>
      <c r="B7" s="455" t="s">
        <v>475</v>
      </c>
      <c r="C7" s="455"/>
      <c r="D7" s="455"/>
      <c r="E7" s="405" t="s">
        <v>476</v>
      </c>
      <c r="F7" s="405"/>
      <c r="G7" s="405"/>
      <c r="H7" s="83"/>
      <c r="I7" s="83"/>
      <c r="J7" s="83"/>
      <c r="K7" s="83"/>
      <c r="L7" s="10"/>
    </row>
    <row r="8" spans="1:12" ht="49.5" customHeight="1">
      <c r="A8" s="6">
        <v>2002</v>
      </c>
      <c r="B8" s="455" t="s">
        <v>477</v>
      </c>
      <c r="C8" s="455"/>
      <c r="D8" s="455"/>
      <c r="E8" s="390"/>
      <c r="F8" s="390"/>
      <c r="G8" s="390"/>
      <c r="H8" s="83"/>
      <c r="I8" s="83"/>
      <c r="J8" s="83"/>
      <c r="K8" s="83"/>
      <c r="L8" s="10"/>
    </row>
    <row r="9" spans="1:12" ht="108.75" customHeight="1">
      <c r="A9" s="6">
        <v>2003</v>
      </c>
      <c r="B9" s="455" t="s">
        <v>478</v>
      </c>
      <c r="C9" s="455"/>
      <c r="D9" s="455"/>
      <c r="E9" s="405" t="s">
        <v>479</v>
      </c>
      <c r="F9" s="405"/>
      <c r="G9" s="405"/>
      <c r="H9" s="83"/>
      <c r="I9" s="83"/>
      <c r="J9" s="83"/>
      <c r="K9" s="83"/>
      <c r="L9" s="10"/>
    </row>
    <row r="10" spans="1:12" ht="72.75" customHeight="1">
      <c r="A10" s="6">
        <v>2006</v>
      </c>
      <c r="B10" s="455" t="s">
        <v>480</v>
      </c>
      <c r="C10" s="455"/>
      <c r="D10" s="455"/>
      <c r="E10" s="405" t="s">
        <v>481</v>
      </c>
      <c r="F10" s="390"/>
      <c r="G10" s="390"/>
      <c r="H10" s="83"/>
      <c r="I10" s="83"/>
      <c r="J10" s="83"/>
      <c r="K10" s="83"/>
      <c r="L10" s="10"/>
    </row>
    <row r="11" spans="1:12" ht="58.5" customHeight="1">
      <c r="A11" s="6">
        <v>2010</v>
      </c>
      <c r="B11" s="455" t="s">
        <v>482</v>
      </c>
      <c r="C11" s="455"/>
      <c r="D11" s="455"/>
      <c r="E11" s="390"/>
      <c r="F11" s="390"/>
      <c r="G11" s="390"/>
      <c r="H11" s="83"/>
      <c r="I11" s="83"/>
      <c r="J11" s="83"/>
      <c r="K11" s="83"/>
      <c r="L11" s="10"/>
    </row>
    <row r="12" spans="1:12" ht="51" customHeight="1">
      <c r="A12" s="6">
        <v>2012</v>
      </c>
      <c r="B12" s="455" t="s">
        <v>483</v>
      </c>
      <c r="C12" s="455"/>
      <c r="D12" s="455"/>
      <c r="E12" s="390"/>
      <c r="F12" s="390"/>
      <c r="G12" s="390"/>
      <c r="H12" s="83"/>
      <c r="I12" s="83"/>
      <c r="J12" s="83"/>
      <c r="K12" s="83"/>
      <c r="L12" s="10"/>
    </row>
    <row r="13" spans="1:12" ht="56.25" customHeight="1">
      <c r="A13" s="6">
        <v>2013</v>
      </c>
      <c r="B13" s="455" t="s">
        <v>484</v>
      </c>
      <c r="C13" s="455"/>
      <c r="D13" s="455"/>
      <c r="E13" s="390"/>
      <c r="F13" s="390"/>
      <c r="G13" s="390"/>
      <c r="H13" s="83"/>
      <c r="I13" s="83"/>
      <c r="J13" s="83"/>
      <c r="K13" s="83"/>
      <c r="L13" s="10"/>
    </row>
    <row r="14" spans="1:12" ht="128.25" customHeight="1">
      <c r="A14" s="6">
        <v>2014</v>
      </c>
      <c r="B14" s="455" t="s">
        <v>485</v>
      </c>
      <c r="C14" s="455"/>
      <c r="D14" s="455"/>
      <c r="E14" s="390"/>
      <c r="F14" s="390"/>
      <c r="G14" s="390"/>
      <c r="H14" s="83"/>
      <c r="I14" s="83"/>
      <c r="J14" s="83"/>
      <c r="K14" s="83"/>
      <c r="L14" s="10"/>
    </row>
    <row r="15" spans="1:12" ht="87" customHeight="1">
      <c r="A15" s="6">
        <v>2015</v>
      </c>
      <c r="B15" s="455" t="s">
        <v>486</v>
      </c>
      <c r="C15" s="455"/>
      <c r="D15" s="455"/>
      <c r="E15" s="405" t="s">
        <v>487</v>
      </c>
      <c r="F15" s="405"/>
      <c r="G15" s="405"/>
      <c r="H15" s="83"/>
      <c r="I15" s="83"/>
      <c r="J15" s="83"/>
      <c r="K15" s="83"/>
      <c r="L15" s="10"/>
    </row>
    <row r="16" spans="1:12" ht="52.5" customHeight="1">
      <c r="A16" s="6">
        <v>2016</v>
      </c>
      <c r="B16" s="455" t="s">
        <v>488</v>
      </c>
      <c r="C16" s="455"/>
      <c r="D16" s="455"/>
      <c r="E16" s="405" t="s">
        <v>489</v>
      </c>
      <c r="F16" s="405"/>
      <c r="G16" s="405"/>
      <c r="H16" s="83"/>
      <c r="I16" s="83"/>
      <c r="J16" s="83"/>
      <c r="K16" s="83"/>
      <c r="L16" s="10"/>
    </row>
    <row r="17" spans="1:12" ht="39" customHeight="1">
      <c r="A17" s="6">
        <v>2017</v>
      </c>
      <c r="B17" s="462"/>
      <c r="C17" s="462"/>
      <c r="D17" s="462"/>
      <c r="E17" s="405" t="s">
        <v>490</v>
      </c>
      <c r="F17" s="405"/>
      <c r="G17" s="405"/>
      <c r="H17" s="83"/>
      <c r="I17" s="83"/>
      <c r="J17" s="83"/>
      <c r="K17" s="83"/>
      <c r="L17" s="10"/>
    </row>
    <row r="18" spans="1:12" ht="71.25" customHeight="1">
      <c r="A18" s="6">
        <v>2018</v>
      </c>
      <c r="B18" s="405" t="s">
        <v>491</v>
      </c>
      <c r="C18" s="405"/>
      <c r="D18" s="405"/>
      <c r="E18" s="390"/>
      <c r="F18" s="390"/>
      <c r="G18" s="390"/>
      <c r="H18" s="83"/>
      <c r="I18" s="83"/>
      <c r="J18" s="83"/>
      <c r="K18" s="83"/>
      <c r="L18" s="10"/>
    </row>
    <row r="19" spans="1:12" ht="113.25" customHeight="1">
      <c r="A19" s="6">
        <v>2019</v>
      </c>
      <c r="B19" s="405" t="s">
        <v>492</v>
      </c>
      <c r="C19" s="405"/>
      <c r="D19" s="405"/>
      <c r="E19" s="405" t="s">
        <v>493</v>
      </c>
      <c r="F19" s="405"/>
      <c r="G19" s="405"/>
      <c r="H19" s="83"/>
      <c r="I19" s="83"/>
      <c r="J19" s="83"/>
      <c r="K19" s="83"/>
      <c r="L19" s="10"/>
    </row>
    <row r="20" spans="1:12" ht="39" customHeight="1">
      <c r="A20" s="6">
        <v>2020</v>
      </c>
      <c r="B20" s="405" t="s">
        <v>494</v>
      </c>
      <c r="C20" s="405"/>
      <c r="D20" s="405"/>
      <c r="E20" s="390"/>
      <c r="F20" s="390"/>
      <c r="G20" s="390"/>
      <c r="H20" s="83"/>
      <c r="I20" s="83"/>
      <c r="J20" s="83"/>
      <c r="K20" s="83"/>
      <c r="L20" s="10"/>
    </row>
    <row r="21" spans="1:12" ht="39" customHeight="1">
      <c r="A21" s="6">
        <v>2021</v>
      </c>
      <c r="B21" s="390"/>
      <c r="C21" s="390"/>
      <c r="D21" s="390"/>
      <c r="E21" s="405" t="s">
        <v>495</v>
      </c>
      <c r="F21" s="405"/>
      <c r="G21" s="405"/>
      <c r="H21" s="83"/>
      <c r="I21" s="83"/>
      <c r="J21" s="83"/>
      <c r="K21" s="83"/>
      <c r="L21" s="10"/>
    </row>
    <row r="22" spans="1:12" ht="39" customHeight="1">
      <c r="A22" s="6">
        <v>2022</v>
      </c>
      <c r="B22" s="390" t="s">
        <v>635</v>
      </c>
      <c r="C22" s="390"/>
      <c r="D22" s="390"/>
      <c r="E22" s="405"/>
      <c r="F22" s="405"/>
      <c r="G22" s="405"/>
      <c r="H22" s="83"/>
      <c r="I22" s="83"/>
      <c r="J22" s="83"/>
      <c r="K22" s="83"/>
      <c r="L22" s="10"/>
    </row>
    <row r="23" spans="1:12" ht="15" customHeight="1">
      <c r="A23" s="84"/>
      <c r="B23" s="83"/>
      <c r="C23" s="83"/>
      <c r="D23" s="83"/>
      <c r="E23" s="83"/>
      <c r="F23" s="83"/>
      <c r="G23" s="83"/>
      <c r="H23" s="83"/>
      <c r="I23" s="83"/>
      <c r="J23" s="83"/>
      <c r="K23" s="83"/>
      <c r="L23" s="10"/>
    </row>
    <row r="24" spans="1:12" ht="16">
      <c r="G24" s="144" t="s">
        <v>81</v>
      </c>
    </row>
  </sheetData>
  <mergeCells count="38">
    <mergeCell ref="E4:G4"/>
    <mergeCell ref="B6:D6"/>
    <mergeCell ref="B17:D17"/>
    <mergeCell ref="B20:D20"/>
    <mergeCell ref="B19:D19"/>
    <mergeCell ref="B18:D18"/>
    <mergeCell ref="B4:D4"/>
    <mergeCell ref="B10:D10"/>
    <mergeCell ref="B5:D5"/>
    <mergeCell ref="B9:D9"/>
    <mergeCell ref="B8:D8"/>
    <mergeCell ref="B7:D7"/>
    <mergeCell ref="B16:D16"/>
    <mergeCell ref="B15:D15"/>
    <mergeCell ref="B12:D12"/>
    <mergeCell ref="E14:G14"/>
    <mergeCell ref="E12:G12"/>
    <mergeCell ref="E11:G11"/>
    <mergeCell ref="E18:G18"/>
    <mergeCell ref="E17:G17"/>
    <mergeCell ref="E15:G15"/>
    <mergeCell ref="B11:D11"/>
    <mergeCell ref="E5:G5"/>
    <mergeCell ref="E8:G8"/>
    <mergeCell ref="E7:G7"/>
    <mergeCell ref="E6:G6"/>
    <mergeCell ref="E10:G10"/>
    <mergeCell ref="E9:G9"/>
    <mergeCell ref="B22:D22"/>
    <mergeCell ref="E22:G22"/>
    <mergeCell ref="E20:G20"/>
    <mergeCell ref="E19:G19"/>
    <mergeCell ref="E13:G13"/>
    <mergeCell ref="B14:D14"/>
    <mergeCell ref="B13:D13"/>
    <mergeCell ref="E16:G16"/>
    <mergeCell ref="B21:D21"/>
    <mergeCell ref="E21:G21"/>
  </mergeCells>
  <phoneticPr fontId="2"/>
  <hyperlinks>
    <hyperlink ref="G24" location="説明・目次!A1" display="目次に戻る" xr:uid="{85E78DC0-FCD3-D243-9CBF-380C28352BD0}"/>
  </hyperlinks>
  <pageMargins left="0.70866141732283472" right="0.70866141732283472" top="0.74803149606299213" bottom="0.74803149606299213" header="0.31496062992125984" footer="0.31496062992125984"/>
  <pageSetup paperSize="9" scale="60" orientation="portrait" verticalDpi="300" r:id="rId1"/>
  <colBreaks count="1" manualBreakCount="1">
    <brk id="11" max="1048575" man="1"/>
  </colBreaks>
  <customProperties>
    <customPr name="_pios_id" r:id="rId2"/>
  </customPropertie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C243A-5BB6-40F7-A0CC-E95767519F50}">
  <sheetPr>
    <tabColor theme="9" tint="-0.499984740745262"/>
  </sheetPr>
  <dimension ref="A1:J89"/>
  <sheetViews>
    <sheetView view="pageBreakPreview" topLeftCell="A63" zoomScaleNormal="100" zoomScaleSheetLayoutView="100" workbookViewId="0">
      <selection activeCell="J89" sqref="J89"/>
    </sheetView>
  </sheetViews>
  <sheetFormatPr baseColWidth="10" defaultColWidth="9" defaultRowHeight="15"/>
  <cols>
    <col min="1" max="1" width="16.83203125" style="18" customWidth="1"/>
    <col min="2" max="2" width="42.83203125" style="18" customWidth="1"/>
    <col min="3" max="6" width="20.83203125" style="18" customWidth="1"/>
    <col min="7" max="10" width="11.33203125" style="18" customWidth="1"/>
    <col min="11" max="16384" width="9" style="18"/>
  </cols>
  <sheetData>
    <row r="1" spans="1:8" ht="22">
      <c r="A1" s="11" t="s">
        <v>130</v>
      </c>
      <c r="B1" s="10"/>
      <c r="C1" s="10"/>
      <c r="D1" s="10"/>
      <c r="E1" s="10"/>
      <c r="F1" s="10"/>
      <c r="G1" s="10"/>
      <c r="H1" s="10"/>
    </row>
    <row r="2" spans="1:8" ht="14.25" customHeight="1">
      <c r="A2" s="11"/>
      <c r="B2" s="10"/>
      <c r="C2" s="10"/>
      <c r="D2" s="10"/>
      <c r="E2" s="10"/>
      <c r="F2" s="10"/>
      <c r="G2" s="10"/>
      <c r="H2" s="10"/>
    </row>
    <row r="3" spans="1:8" ht="14.25" customHeight="1">
      <c r="A3" s="468" t="s">
        <v>75</v>
      </c>
      <c r="B3" s="468"/>
      <c r="C3" s="468"/>
      <c r="D3" s="468"/>
      <c r="E3" s="468"/>
      <c r="F3" s="468"/>
      <c r="G3" s="272"/>
    </row>
    <row r="4" spans="1:8">
      <c r="A4" s="273"/>
      <c r="B4" s="472">
        <v>2019</v>
      </c>
      <c r="C4" s="473"/>
      <c r="D4" s="473"/>
      <c r="E4" s="473"/>
      <c r="F4" s="474"/>
      <c r="G4" s="274"/>
      <c r="H4" s="135"/>
    </row>
    <row r="5" spans="1:8" ht="106.5" customHeight="1">
      <c r="A5" s="161" t="s">
        <v>496</v>
      </c>
      <c r="B5" s="109" t="s">
        <v>497</v>
      </c>
      <c r="C5" s="109" t="s">
        <v>498</v>
      </c>
      <c r="D5" s="109" t="s">
        <v>499</v>
      </c>
      <c r="E5" s="109" t="s">
        <v>500</v>
      </c>
      <c r="F5" s="109" t="s">
        <v>501</v>
      </c>
      <c r="G5" s="128"/>
      <c r="H5" s="128"/>
    </row>
    <row r="6" spans="1:8" ht="16">
      <c r="A6" s="469" t="s">
        <v>502</v>
      </c>
      <c r="B6" s="237" t="s">
        <v>503</v>
      </c>
      <c r="C6" s="85" t="s">
        <v>5</v>
      </c>
      <c r="D6" s="85"/>
      <c r="E6" s="85"/>
      <c r="F6" s="85" t="s">
        <v>5</v>
      </c>
      <c r="G6" s="184"/>
      <c r="H6" s="184"/>
    </row>
    <row r="7" spans="1:8" ht="16">
      <c r="A7" s="470"/>
      <c r="B7" s="153" t="s">
        <v>504</v>
      </c>
      <c r="C7" s="85" t="s">
        <v>5</v>
      </c>
      <c r="D7" s="85"/>
      <c r="E7" s="85"/>
      <c r="F7" s="85" t="s">
        <v>5</v>
      </c>
      <c r="G7" s="113"/>
      <c r="H7" s="113"/>
    </row>
    <row r="8" spans="1:8" ht="16">
      <c r="A8" s="470"/>
      <c r="B8" s="153" t="s">
        <v>505</v>
      </c>
      <c r="C8" s="85" t="s">
        <v>5</v>
      </c>
      <c r="D8" s="85"/>
      <c r="E8" s="85"/>
      <c r="F8" s="85" t="s">
        <v>5</v>
      </c>
      <c r="G8" s="113"/>
      <c r="H8" s="113"/>
    </row>
    <row r="9" spans="1:8" ht="16">
      <c r="A9" s="470"/>
      <c r="B9" s="153" t="s">
        <v>506</v>
      </c>
      <c r="C9" s="85" t="s">
        <v>5</v>
      </c>
      <c r="D9" s="85"/>
      <c r="E9" s="85"/>
      <c r="F9" s="85"/>
      <c r="G9" s="113"/>
      <c r="H9" s="113"/>
    </row>
    <row r="10" spans="1:8" ht="16">
      <c r="A10" s="470"/>
      <c r="B10" s="153" t="s">
        <v>507</v>
      </c>
      <c r="C10" s="85" t="s">
        <v>6</v>
      </c>
      <c r="D10" s="85"/>
      <c r="E10" s="85" t="s">
        <v>6</v>
      </c>
      <c r="F10" s="85" t="s">
        <v>6</v>
      </c>
      <c r="G10" s="113"/>
      <c r="H10" s="113"/>
    </row>
    <row r="11" spans="1:8" ht="16">
      <c r="A11" s="470"/>
      <c r="B11" s="153" t="s">
        <v>508</v>
      </c>
      <c r="C11" s="85" t="s">
        <v>5</v>
      </c>
      <c r="D11" s="85"/>
      <c r="E11" s="85" t="s">
        <v>5</v>
      </c>
      <c r="F11" s="85" t="s">
        <v>5</v>
      </c>
      <c r="G11" s="113"/>
      <c r="H11" s="113"/>
    </row>
    <row r="12" spans="1:8" ht="16">
      <c r="A12" s="470"/>
      <c r="B12" s="153" t="s">
        <v>509</v>
      </c>
      <c r="C12" s="85" t="s">
        <v>5</v>
      </c>
      <c r="D12" s="85"/>
      <c r="E12" s="85" t="s">
        <v>5</v>
      </c>
      <c r="F12" s="85" t="s">
        <v>5</v>
      </c>
      <c r="G12" s="113"/>
      <c r="H12" s="113"/>
    </row>
    <row r="13" spans="1:8" ht="16">
      <c r="A13" s="471"/>
      <c r="B13" s="153" t="s">
        <v>510</v>
      </c>
      <c r="C13" s="85" t="s">
        <v>5</v>
      </c>
      <c r="D13" s="85"/>
      <c r="E13" s="85" t="s">
        <v>5</v>
      </c>
      <c r="F13" s="85" t="s">
        <v>5</v>
      </c>
      <c r="G13" s="113"/>
      <c r="H13" s="113"/>
    </row>
    <row r="14" spans="1:8" ht="16">
      <c r="A14" s="469" t="s">
        <v>511</v>
      </c>
      <c r="B14" s="153" t="s">
        <v>512</v>
      </c>
      <c r="C14" s="85" t="s">
        <v>5</v>
      </c>
      <c r="D14" s="85" t="s">
        <v>6</v>
      </c>
      <c r="E14" s="85"/>
      <c r="F14" s="85"/>
      <c r="G14" s="113"/>
      <c r="H14" s="113"/>
    </row>
    <row r="15" spans="1:8" ht="16">
      <c r="A15" s="470"/>
      <c r="B15" s="153" t="s">
        <v>513</v>
      </c>
      <c r="C15" s="85" t="s">
        <v>5</v>
      </c>
      <c r="D15" s="85" t="s">
        <v>5</v>
      </c>
      <c r="E15" s="85"/>
      <c r="F15" s="85"/>
      <c r="G15" s="113"/>
      <c r="H15" s="113"/>
    </row>
    <row r="16" spans="1:8" ht="16">
      <c r="A16" s="470"/>
      <c r="B16" s="153" t="s">
        <v>514</v>
      </c>
      <c r="C16" s="85" t="s">
        <v>5</v>
      </c>
      <c r="D16" s="85" t="s">
        <v>5</v>
      </c>
      <c r="E16" s="85" t="s">
        <v>5</v>
      </c>
      <c r="F16" s="85" t="s">
        <v>5</v>
      </c>
      <c r="G16" s="113"/>
      <c r="H16" s="113"/>
    </row>
    <row r="17" spans="1:10" ht="16">
      <c r="A17" s="470"/>
      <c r="B17" s="153" t="s">
        <v>515</v>
      </c>
      <c r="C17" s="85" t="s">
        <v>5</v>
      </c>
      <c r="D17" s="85" t="s">
        <v>5</v>
      </c>
      <c r="E17" s="85" t="s">
        <v>5</v>
      </c>
      <c r="F17" s="85" t="s">
        <v>5</v>
      </c>
      <c r="G17" s="113"/>
      <c r="H17" s="113"/>
    </row>
    <row r="18" spans="1:10" ht="16">
      <c r="A18" s="471"/>
      <c r="B18" s="153" t="s">
        <v>516</v>
      </c>
      <c r="C18" s="85" t="s">
        <v>5</v>
      </c>
      <c r="D18" s="85" t="s">
        <v>5</v>
      </c>
      <c r="E18" s="85" t="s">
        <v>5</v>
      </c>
      <c r="F18" s="85" t="s">
        <v>5</v>
      </c>
      <c r="G18" s="113"/>
      <c r="H18" s="113"/>
    </row>
    <row r="19" spans="1:10" ht="16">
      <c r="A19" s="161"/>
      <c r="B19" s="161" t="s">
        <v>118</v>
      </c>
      <c r="C19" s="85">
        <v>13</v>
      </c>
      <c r="D19" s="85">
        <v>5</v>
      </c>
      <c r="E19" s="85">
        <v>7</v>
      </c>
      <c r="F19" s="85">
        <v>10</v>
      </c>
      <c r="G19" s="128"/>
      <c r="H19" s="128"/>
    </row>
    <row r="20" spans="1:10">
      <c r="A20" s="18" t="s">
        <v>517</v>
      </c>
    </row>
    <row r="21" spans="1:10">
      <c r="A21" s="113"/>
      <c r="B21" s="113"/>
      <c r="C21" s="113"/>
      <c r="D21" s="113"/>
      <c r="E21" s="113"/>
      <c r="F21" s="113"/>
      <c r="G21" s="113"/>
      <c r="H21" s="113"/>
    </row>
    <row r="22" spans="1:10">
      <c r="A22" s="20"/>
      <c r="B22" s="463">
        <v>2020</v>
      </c>
      <c r="C22" s="463"/>
      <c r="D22" s="463"/>
      <c r="E22" s="463"/>
      <c r="F22" s="463"/>
      <c r="G22" s="463"/>
      <c r="H22" s="463"/>
      <c r="I22" s="463"/>
      <c r="J22" s="463"/>
    </row>
    <row r="23" spans="1:10" ht="32.25" customHeight="1">
      <c r="A23" s="464" t="s">
        <v>496</v>
      </c>
      <c r="B23" s="464" t="s">
        <v>497</v>
      </c>
      <c r="C23" s="464" t="s">
        <v>518</v>
      </c>
      <c r="D23" s="464" t="s">
        <v>498</v>
      </c>
      <c r="E23" s="464" t="s">
        <v>499</v>
      </c>
      <c r="F23" s="464" t="s">
        <v>519</v>
      </c>
      <c r="G23" s="464" t="s">
        <v>501</v>
      </c>
      <c r="H23" s="464" t="s">
        <v>520</v>
      </c>
      <c r="I23" s="467" t="s">
        <v>521</v>
      </c>
      <c r="J23" s="467"/>
    </row>
    <row r="24" spans="1:10" ht="55.5" customHeight="1">
      <c r="A24" s="466"/>
      <c r="B24" s="466"/>
      <c r="C24" s="466"/>
      <c r="D24" s="466"/>
      <c r="E24" s="466"/>
      <c r="F24" s="466"/>
      <c r="G24" s="466"/>
      <c r="H24" s="466"/>
      <c r="I24" s="109" t="s">
        <v>522</v>
      </c>
      <c r="J24" s="109" t="s">
        <v>523</v>
      </c>
    </row>
    <row r="25" spans="1:10" ht="16">
      <c r="A25" s="469" t="s">
        <v>502</v>
      </c>
      <c r="B25" s="237" t="s">
        <v>503</v>
      </c>
      <c r="C25" s="236" t="s">
        <v>524</v>
      </c>
      <c r="D25" s="85" t="s">
        <v>5</v>
      </c>
      <c r="E25" s="85"/>
      <c r="F25" s="85"/>
      <c r="G25" s="85" t="s">
        <v>5</v>
      </c>
      <c r="H25" s="85"/>
      <c r="I25" s="85" t="s">
        <v>13</v>
      </c>
      <c r="J25" s="85" t="s">
        <v>14</v>
      </c>
    </row>
    <row r="26" spans="1:10" ht="16">
      <c r="A26" s="470"/>
      <c r="B26" s="153" t="s">
        <v>505</v>
      </c>
      <c r="C26" s="85" t="s">
        <v>525</v>
      </c>
      <c r="D26" s="85" t="s">
        <v>5</v>
      </c>
      <c r="E26" s="85"/>
      <c r="F26" s="85"/>
      <c r="G26" s="85" t="s">
        <v>5</v>
      </c>
      <c r="H26" s="85" t="s">
        <v>5</v>
      </c>
      <c r="I26" s="85" t="s">
        <v>13</v>
      </c>
      <c r="J26" s="85" t="s">
        <v>14</v>
      </c>
    </row>
    <row r="27" spans="1:10" ht="16">
      <c r="A27" s="470"/>
      <c r="B27" s="153" t="s">
        <v>504</v>
      </c>
      <c r="C27" s="85" t="s">
        <v>526</v>
      </c>
      <c r="D27" s="85" t="s">
        <v>5</v>
      </c>
      <c r="E27" s="85"/>
      <c r="F27" s="85"/>
      <c r="G27" s="85" t="s">
        <v>5</v>
      </c>
      <c r="H27" s="85"/>
      <c r="I27" s="85" t="s">
        <v>13</v>
      </c>
      <c r="J27" s="85" t="s">
        <v>14</v>
      </c>
    </row>
    <row r="28" spans="1:10" ht="16">
      <c r="A28" s="470"/>
      <c r="B28" s="153" t="s">
        <v>506</v>
      </c>
      <c r="C28" s="85" t="s">
        <v>527</v>
      </c>
      <c r="D28" s="85" t="s">
        <v>5</v>
      </c>
      <c r="E28" s="85"/>
      <c r="F28" s="85"/>
      <c r="G28" s="85" t="s">
        <v>5</v>
      </c>
      <c r="H28" s="85"/>
      <c r="I28" s="85" t="s">
        <v>13</v>
      </c>
      <c r="J28" s="85" t="s">
        <v>14</v>
      </c>
    </row>
    <row r="29" spans="1:10" ht="16">
      <c r="A29" s="470"/>
      <c r="B29" s="153" t="s">
        <v>507</v>
      </c>
      <c r="C29" s="85" t="s">
        <v>528</v>
      </c>
      <c r="D29" s="85" t="s">
        <v>6</v>
      </c>
      <c r="E29" s="85"/>
      <c r="F29" s="85" t="s">
        <v>6</v>
      </c>
      <c r="G29" s="85" t="s">
        <v>6</v>
      </c>
      <c r="H29" s="85" t="s">
        <v>5</v>
      </c>
      <c r="I29" s="85" t="s">
        <v>13</v>
      </c>
      <c r="J29" s="85" t="s">
        <v>14</v>
      </c>
    </row>
    <row r="30" spans="1:10" ht="16">
      <c r="A30" s="470"/>
      <c r="B30" s="153" t="s">
        <v>508</v>
      </c>
      <c r="C30" s="85" t="s">
        <v>529</v>
      </c>
      <c r="D30" s="85" t="s">
        <v>5</v>
      </c>
      <c r="E30" s="85"/>
      <c r="F30" s="85" t="s">
        <v>5</v>
      </c>
      <c r="G30" s="85" t="s">
        <v>5</v>
      </c>
      <c r="H30" s="85"/>
      <c r="I30" s="85" t="s">
        <v>13</v>
      </c>
      <c r="J30" s="85" t="s">
        <v>14</v>
      </c>
    </row>
    <row r="31" spans="1:10" ht="16">
      <c r="A31" s="470"/>
      <c r="B31" s="153" t="s">
        <v>509</v>
      </c>
      <c r="C31" s="85" t="s">
        <v>530</v>
      </c>
      <c r="D31" s="85" t="s">
        <v>5</v>
      </c>
      <c r="E31" s="85"/>
      <c r="F31" s="85" t="s">
        <v>5</v>
      </c>
      <c r="G31" s="85" t="s">
        <v>5</v>
      </c>
      <c r="H31" s="85"/>
      <c r="I31" s="85" t="s">
        <v>13</v>
      </c>
      <c r="J31" s="85" t="s">
        <v>14</v>
      </c>
    </row>
    <row r="32" spans="1:10" ht="16">
      <c r="A32" s="471"/>
      <c r="B32" s="153" t="s">
        <v>510</v>
      </c>
      <c r="C32" s="85" t="s">
        <v>530</v>
      </c>
      <c r="D32" s="85" t="s">
        <v>5</v>
      </c>
      <c r="E32" s="85"/>
      <c r="F32" s="85" t="s">
        <v>5</v>
      </c>
      <c r="G32" s="85" t="s">
        <v>5</v>
      </c>
      <c r="H32" s="85"/>
      <c r="I32" s="85" t="s">
        <v>13</v>
      </c>
      <c r="J32" s="85" t="s">
        <v>14</v>
      </c>
    </row>
    <row r="33" spans="1:10" ht="16">
      <c r="A33" s="469" t="s">
        <v>511</v>
      </c>
      <c r="B33" s="153" t="s">
        <v>513</v>
      </c>
      <c r="C33" s="85" t="s">
        <v>530</v>
      </c>
      <c r="D33" s="85" t="s">
        <v>5</v>
      </c>
      <c r="E33" s="85" t="s">
        <v>6</v>
      </c>
      <c r="F33" s="85"/>
      <c r="G33" s="85"/>
      <c r="H33" s="85"/>
      <c r="I33" s="85" t="s">
        <v>13</v>
      </c>
      <c r="J33" s="275" t="s">
        <v>15</v>
      </c>
    </row>
    <row r="34" spans="1:10" ht="17">
      <c r="A34" s="470"/>
      <c r="B34" s="153" t="s">
        <v>531</v>
      </c>
      <c r="C34" s="85" t="s">
        <v>532</v>
      </c>
      <c r="D34" s="85" t="s">
        <v>5</v>
      </c>
      <c r="E34" s="85" t="s">
        <v>5</v>
      </c>
      <c r="F34" s="85"/>
      <c r="G34" s="85"/>
      <c r="H34" s="85"/>
      <c r="I34" s="85" t="s">
        <v>14</v>
      </c>
      <c r="J34" s="85" t="s">
        <v>14</v>
      </c>
    </row>
    <row r="35" spans="1:10" ht="14.25" customHeight="1">
      <c r="A35" s="470"/>
      <c r="B35" s="153" t="s">
        <v>514</v>
      </c>
      <c r="C35" s="85" t="s">
        <v>533</v>
      </c>
      <c r="D35" s="85" t="s">
        <v>5</v>
      </c>
      <c r="E35" s="85" t="s">
        <v>5</v>
      </c>
      <c r="F35" s="85" t="s">
        <v>5</v>
      </c>
      <c r="G35" s="85" t="s">
        <v>5</v>
      </c>
      <c r="H35" s="85" t="s">
        <v>6</v>
      </c>
      <c r="I35" s="85" t="s">
        <v>13</v>
      </c>
      <c r="J35" s="275" t="s">
        <v>15</v>
      </c>
    </row>
    <row r="36" spans="1:10" ht="16">
      <c r="A36" s="470"/>
      <c r="B36" s="153" t="s">
        <v>515</v>
      </c>
      <c r="C36" s="85" t="s">
        <v>529</v>
      </c>
      <c r="D36" s="85" t="s">
        <v>5</v>
      </c>
      <c r="E36" s="85" t="s">
        <v>5</v>
      </c>
      <c r="F36" s="85" t="s">
        <v>5</v>
      </c>
      <c r="G36" s="85" t="s">
        <v>5</v>
      </c>
      <c r="H36" s="85" t="s">
        <v>5</v>
      </c>
      <c r="I36" s="85" t="s">
        <v>13</v>
      </c>
      <c r="J36" s="275" t="s">
        <v>15</v>
      </c>
    </row>
    <row r="37" spans="1:10" ht="17">
      <c r="A37" s="471"/>
      <c r="B37" s="153" t="s">
        <v>516</v>
      </c>
      <c r="C37" s="85" t="s">
        <v>534</v>
      </c>
      <c r="D37" s="85" t="s">
        <v>5</v>
      </c>
      <c r="E37" s="85" t="s">
        <v>5</v>
      </c>
      <c r="F37" s="85" t="s">
        <v>5</v>
      </c>
      <c r="G37" s="85" t="s">
        <v>5</v>
      </c>
      <c r="H37" s="85" t="s">
        <v>5</v>
      </c>
      <c r="I37" s="85" t="s">
        <v>535</v>
      </c>
      <c r="J37" s="85" t="s">
        <v>536</v>
      </c>
    </row>
    <row r="38" spans="1:10" ht="16">
      <c r="A38" s="109"/>
      <c r="B38" s="161" t="s">
        <v>118</v>
      </c>
      <c r="C38" s="161"/>
      <c r="D38" s="85">
        <v>13</v>
      </c>
      <c r="E38" s="85">
        <v>5</v>
      </c>
      <c r="F38" s="85">
        <v>7</v>
      </c>
      <c r="G38" s="85">
        <v>11</v>
      </c>
      <c r="H38" s="85">
        <v>5</v>
      </c>
      <c r="I38" s="85"/>
      <c r="J38" s="85"/>
    </row>
    <row r="39" spans="1:10">
      <c r="A39" s="18" t="s">
        <v>517</v>
      </c>
    </row>
    <row r="41" spans="1:10" ht="31.5" customHeight="1">
      <c r="A41" s="364" t="s">
        <v>537</v>
      </c>
      <c r="B41" s="364"/>
      <c r="C41" s="364"/>
      <c r="D41" s="364"/>
      <c r="E41" s="364"/>
      <c r="F41" s="364"/>
      <c r="G41" s="364"/>
      <c r="H41" s="364"/>
    </row>
    <row r="42" spans="1:10">
      <c r="A42" s="113"/>
      <c r="B42" s="113"/>
      <c r="C42" s="113"/>
      <c r="D42" s="113"/>
      <c r="E42" s="113"/>
      <c r="F42" s="113"/>
      <c r="G42" s="113"/>
      <c r="H42" s="113"/>
    </row>
    <row r="43" spans="1:10" ht="31.5" customHeight="1">
      <c r="A43" s="113"/>
      <c r="B43" s="113"/>
      <c r="C43" s="113"/>
      <c r="D43" s="113"/>
      <c r="E43" s="113"/>
      <c r="F43" s="113"/>
      <c r="G43" s="113"/>
      <c r="H43" s="113"/>
    </row>
    <row r="44" spans="1:10">
      <c r="A44" s="20"/>
      <c r="B44" s="463">
        <v>2021</v>
      </c>
      <c r="C44" s="463"/>
      <c r="D44" s="463"/>
      <c r="E44" s="463"/>
      <c r="F44" s="463"/>
      <c r="G44" s="463"/>
      <c r="H44" s="463"/>
      <c r="I44" s="463"/>
      <c r="J44" s="463"/>
    </row>
    <row r="45" spans="1:10" ht="71.25" customHeight="1">
      <c r="A45" s="464" t="s">
        <v>496</v>
      </c>
      <c r="B45" s="464" t="s">
        <v>497</v>
      </c>
      <c r="C45" s="464" t="s">
        <v>539</v>
      </c>
      <c r="D45" s="464" t="s">
        <v>498</v>
      </c>
      <c r="E45" s="464" t="s">
        <v>499</v>
      </c>
      <c r="F45" s="464" t="s">
        <v>519</v>
      </c>
      <c r="G45" s="464" t="s">
        <v>501</v>
      </c>
      <c r="H45" s="464" t="s">
        <v>520</v>
      </c>
      <c r="I45" s="467" t="s">
        <v>540</v>
      </c>
      <c r="J45" s="467"/>
    </row>
    <row r="46" spans="1:10" ht="48">
      <c r="A46" s="466"/>
      <c r="B46" s="466"/>
      <c r="C46" s="466"/>
      <c r="D46" s="466"/>
      <c r="E46" s="466"/>
      <c r="F46" s="466"/>
      <c r="G46" s="466"/>
      <c r="H46" s="466"/>
      <c r="I46" s="109" t="s">
        <v>522</v>
      </c>
      <c r="J46" s="109" t="s">
        <v>523</v>
      </c>
    </row>
    <row r="47" spans="1:10" ht="16">
      <c r="A47" s="464" t="s">
        <v>502</v>
      </c>
      <c r="B47" s="237" t="s">
        <v>503</v>
      </c>
      <c r="C47" s="236" t="s">
        <v>541</v>
      </c>
      <c r="D47" s="85" t="s">
        <v>16</v>
      </c>
      <c r="E47" s="159"/>
      <c r="F47" s="159"/>
      <c r="G47" s="85" t="s">
        <v>16</v>
      </c>
      <c r="H47" s="159"/>
      <c r="I47" s="159" t="s">
        <v>17</v>
      </c>
      <c r="J47" s="159" t="s">
        <v>14</v>
      </c>
    </row>
    <row r="48" spans="1:10" ht="16">
      <c r="A48" s="465"/>
      <c r="B48" s="153" t="s">
        <v>505</v>
      </c>
      <c r="C48" s="85" t="s">
        <v>542</v>
      </c>
      <c r="D48" s="85" t="s">
        <v>16</v>
      </c>
      <c r="E48" s="159"/>
      <c r="F48" s="159"/>
      <c r="G48" s="85" t="s">
        <v>16</v>
      </c>
      <c r="H48" s="85" t="s">
        <v>16</v>
      </c>
      <c r="I48" s="159" t="s">
        <v>17</v>
      </c>
      <c r="J48" s="159" t="s">
        <v>14</v>
      </c>
    </row>
    <row r="49" spans="1:10" ht="16">
      <c r="A49" s="465"/>
      <c r="B49" s="153" t="s">
        <v>504</v>
      </c>
      <c r="C49" s="85" t="s">
        <v>543</v>
      </c>
      <c r="D49" s="85" t="s">
        <v>16</v>
      </c>
      <c r="E49" s="159"/>
      <c r="F49" s="159"/>
      <c r="G49" s="85" t="s">
        <v>16</v>
      </c>
      <c r="H49" s="159"/>
      <c r="I49" s="159" t="s">
        <v>17</v>
      </c>
      <c r="J49" s="159" t="s">
        <v>14</v>
      </c>
    </row>
    <row r="50" spans="1:10" ht="16">
      <c r="A50" s="465"/>
      <c r="B50" s="153" t="s">
        <v>506</v>
      </c>
      <c r="C50" s="85" t="s">
        <v>529</v>
      </c>
      <c r="D50" s="85" t="s">
        <v>16</v>
      </c>
      <c r="E50" s="159"/>
      <c r="F50" s="159"/>
      <c r="G50" s="85" t="s">
        <v>16</v>
      </c>
      <c r="H50" s="159"/>
      <c r="I50" s="159" t="s">
        <v>17</v>
      </c>
      <c r="J50" s="159" t="s">
        <v>14</v>
      </c>
    </row>
    <row r="51" spans="1:10" ht="17">
      <c r="A51" s="465"/>
      <c r="B51" s="153" t="s">
        <v>544</v>
      </c>
      <c r="C51" s="85" t="s">
        <v>532</v>
      </c>
      <c r="D51" s="85" t="s">
        <v>16</v>
      </c>
      <c r="E51" s="159"/>
      <c r="F51" s="159"/>
      <c r="G51" s="85"/>
      <c r="H51" s="159"/>
      <c r="I51" s="159" t="s">
        <v>14</v>
      </c>
      <c r="J51" s="159" t="s">
        <v>14</v>
      </c>
    </row>
    <row r="52" spans="1:10" ht="16">
      <c r="A52" s="465"/>
      <c r="B52" s="153" t="s">
        <v>508</v>
      </c>
      <c r="C52" s="85" t="s">
        <v>533</v>
      </c>
      <c r="D52" s="85" t="s">
        <v>18</v>
      </c>
      <c r="E52" s="159"/>
      <c r="F52" s="85" t="s">
        <v>16</v>
      </c>
      <c r="G52" s="85" t="s">
        <v>16</v>
      </c>
      <c r="H52" s="85" t="s">
        <v>16</v>
      </c>
      <c r="I52" s="159" t="s">
        <v>17</v>
      </c>
      <c r="J52" s="159" t="s">
        <v>14</v>
      </c>
    </row>
    <row r="53" spans="1:10" ht="16">
      <c r="A53" s="465"/>
      <c r="B53" s="153" t="s">
        <v>509</v>
      </c>
      <c r="C53" s="85" t="s">
        <v>529</v>
      </c>
      <c r="D53" s="85" t="s">
        <v>16</v>
      </c>
      <c r="E53" s="159"/>
      <c r="F53" s="85" t="s">
        <v>18</v>
      </c>
      <c r="G53" s="85" t="s">
        <v>16</v>
      </c>
      <c r="H53" s="159"/>
      <c r="I53" s="159" t="s">
        <v>17</v>
      </c>
      <c r="J53" s="159" t="s">
        <v>14</v>
      </c>
    </row>
    <row r="54" spans="1:10" ht="16">
      <c r="A54" s="465"/>
      <c r="B54" s="153" t="s">
        <v>510</v>
      </c>
      <c r="C54" s="85" t="s">
        <v>529</v>
      </c>
      <c r="D54" s="85" t="s">
        <v>16</v>
      </c>
      <c r="E54" s="159"/>
      <c r="F54" s="85" t="s">
        <v>16</v>
      </c>
      <c r="G54" s="85" t="s">
        <v>18</v>
      </c>
      <c r="H54" s="159"/>
      <c r="I54" s="159" t="s">
        <v>17</v>
      </c>
      <c r="J54" s="159" t="s">
        <v>14</v>
      </c>
    </row>
    <row r="55" spans="1:10" ht="17">
      <c r="A55" s="466"/>
      <c r="B55" s="153" t="s">
        <v>547</v>
      </c>
      <c r="C55" s="85" t="s">
        <v>532</v>
      </c>
      <c r="D55" s="85" t="s">
        <v>16</v>
      </c>
      <c r="E55" s="159"/>
      <c r="F55" s="85" t="s">
        <v>16</v>
      </c>
      <c r="G55" s="85" t="s">
        <v>16</v>
      </c>
      <c r="H55" s="159"/>
      <c r="I55" s="159" t="s">
        <v>14</v>
      </c>
      <c r="J55" s="159" t="s">
        <v>14</v>
      </c>
    </row>
    <row r="56" spans="1:10" ht="16">
      <c r="A56" s="464" t="s">
        <v>511</v>
      </c>
      <c r="B56" s="153" t="s">
        <v>513</v>
      </c>
      <c r="C56" s="85" t="s">
        <v>529</v>
      </c>
      <c r="D56" s="85" t="s">
        <v>16</v>
      </c>
      <c r="E56" s="85" t="s">
        <v>18</v>
      </c>
      <c r="F56" s="159"/>
      <c r="G56" s="159"/>
      <c r="H56" s="159"/>
      <c r="I56" s="159" t="s">
        <v>17</v>
      </c>
      <c r="J56" s="167" t="s">
        <v>19</v>
      </c>
    </row>
    <row r="57" spans="1:10" ht="16">
      <c r="A57" s="465"/>
      <c r="B57" s="153" t="s">
        <v>531</v>
      </c>
      <c r="C57" s="85" t="s">
        <v>534</v>
      </c>
      <c r="D57" s="85" t="s">
        <v>16</v>
      </c>
      <c r="E57" s="85" t="s">
        <v>16</v>
      </c>
      <c r="F57" s="159"/>
      <c r="G57" s="159"/>
      <c r="H57" s="159"/>
      <c r="I57" s="167" t="s">
        <v>545</v>
      </c>
      <c r="J57" s="167" t="s">
        <v>546</v>
      </c>
    </row>
    <row r="58" spans="1:10" ht="32">
      <c r="A58" s="465"/>
      <c r="B58" s="153" t="s">
        <v>514</v>
      </c>
      <c r="C58" s="85" t="s">
        <v>525</v>
      </c>
      <c r="D58" s="85" t="s">
        <v>629</v>
      </c>
      <c r="E58" s="85" t="s">
        <v>16</v>
      </c>
      <c r="F58" s="85" t="s">
        <v>16</v>
      </c>
      <c r="G58" s="85" t="s">
        <v>16</v>
      </c>
      <c r="H58" s="85" t="s">
        <v>18</v>
      </c>
      <c r="I58" s="159" t="s">
        <v>17</v>
      </c>
      <c r="J58" s="167" t="s">
        <v>19</v>
      </c>
    </row>
    <row r="59" spans="1:10" ht="16">
      <c r="A59" s="465"/>
      <c r="B59" s="153" t="s">
        <v>515</v>
      </c>
      <c r="C59" s="85" t="s">
        <v>533</v>
      </c>
      <c r="D59" s="85" t="s">
        <v>16</v>
      </c>
      <c r="E59" s="85" t="s">
        <v>16</v>
      </c>
      <c r="F59" s="85" t="s">
        <v>16</v>
      </c>
      <c r="G59" s="85" t="s">
        <v>16</v>
      </c>
      <c r="H59" s="85" t="s">
        <v>16</v>
      </c>
      <c r="I59" s="159" t="s">
        <v>17</v>
      </c>
      <c r="J59" s="167" t="s">
        <v>19</v>
      </c>
    </row>
    <row r="60" spans="1:10" ht="16">
      <c r="A60" s="466"/>
      <c r="B60" s="153" t="s">
        <v>516</v>
      </c>
      <c r="C60" s="85" t="s">
        <v>530</v>
      </c>
      <c r="D60" s="85" t="s">
        <v>16</v>
      </c>
      <c r="E60" s="85" t="s">
        <v>16</v>
      </c>
      <c r="F60" s="85" t="s">
        <v>16</v>
      </c>
      <c r="G60" s="85" t="s">
        <v>16</v>
      </c>
      <c r="H60" s="85" t="s">
        <v>16</v>
      </c>
      <c r="I60" s="159" t="s">
        <v>17</v>
      </c>
      <c r="J60" s="167" t="s">
        <v>19</v>
      </c>
    </row>
    <row r="61" spans="1:10" ht="16">
      <c r="A61" s="109"/>
      <c r="B61" s="161" t="s">
        <v>118</v>
      </c>
      <c r="C61" s="161"/>
      <c r="D61" s="85">
        <v>14</v>
      </c>
      <c r="E61" s="85">
        <v>5</v>
      </c>
      <c r="F61" s="85">
        <v>7</v>
      </c>
      <c r="G61" s="85">
        <v>11</v>
      </c>
      <c r="H61" s="85">
        <v>5</v>
      </c>
      <c r="I61" s="167"/>
      <c r="J61" s="159"/>
    </row>
    <row r="62" spans="1:10">
      <c r="A62" s="18" t="s">
        <v>517</v>
      </c>
    </row>
    <row r="64" spans="1:10" ht="28" customHeight="1">
      <c r="A64" s="346" t="s">
        <v>538</v>
      </c>
      <c r="B64" s="364"/>
      <c r="C64" s="364"/>
      <c r="D64" s="364"/>
      <c r="E64" s="364"/>
      <c r="F64" s="364"/>
      <c r="G64" s="364"/>
      <c r="H64" s="364"/>
      <c r="I64" s="364"/>
      <c r="J64" s="364"/>
    </row>
    <row r="66" spans="1:10">
      <c r="A66" s="20"/>
      <c r="B66" s="463">
        <v>2022</v>
      </c>
      <c r="C66" s="463"/>
      <c r="D66" s="463"/>
      <c r="E66" s="463"/>
      <c r="F66" s="463"/>
      <c r="G66" s="463"/>
      <c r="H66" s="463"/>
      <c r="I66" s="463"/>
      <c r="J66" s="463"/>
    </row>
    <row r="67" spans="1:10" ht="71.25" customHeight="1">
      <c r="A67" s="464" t="s">
        <v>496</v>
      </c>
      <c r="B67" s="464" t="s">
        <v>497</v>
      </c>
      <c r="C67" s="464" t="s">
        <v>539</v>
      </c>
      <c r="D67" s="464" t="s">
        <v>498</v>
      </c>
      <c r="E67" s="464" t="s">
        <v>499</v>
      </c>
      <c r="F67" s="464" t="s">
        <v>519</v>
      </c>
      <c r="G67" s="464" t="s">
        <v>501</v>
      </c>
      <c r="H67" s="464" t="s">
        <v>520</v>
      </c>
      <c r="I67" s="467" t="s">
        <v>540</v>
      </c>
      <c r="J67" s="467"/>
    </row>
    <row r="68" spans="1:10" ht="48">
      <c r="A68" s="466"/>
      <c r="B68" s="466"/>
      <c r="C68" s="466"/>
      <c r="D68" s="466"/>
      <c r="E68" s="466"/>
      <c r="F68" s="466"/>
      <c r="G68" s="466"/>
      <c r="H68" s="466"/>
      <c r="I68" s="109" t="s">
        <v>522</v>
      </c>
      <c r="J68" s="109" t="s">
        <v>523</v>
      </c>
    </row>
    <row r="69" spans="1:10" ht="16">
      <c r="A69" s="464" t="s">
        <v>502</v>
      </c>
      <c r="B69" s="237" t="s">
        <v>503</v>
      </c>
      <c r="C69" s="236" t="s">
        <v>630</v>
      </c>
      <c r="D69" s="85" t="s">
        <v>16</v>
      </c>
      <c r="E69" s="159"/>
      <c r="F69" s="159"/>
      <c r="G69" s="85"/>
      <c r="H69" s="159"/>
      <c r="I69" s="167" t="s">
        <v>13</v>
      </c>
      <c r="J69" s="167" t="s">
        <v>14</v>
      </c>
    </row>
    <row r="70" spans="1:10" ht="16">
      <c r="A70" s="465"/>
      <c r="B70" s="153" t="s">
        <v>505</v>
      </c>
      <c r="C70" s="85" t="s">
        <v>526</v>
      </c>
      <c r="D70" s="85" t="s">
        <v>16</v>
      </c>
      <c r="E70" s="159"/>
      <c r="F70" s="159"/>
      <c r="G70" s="85" t="s">
        <v>16</v>
      </c>
      <c r="H70" s="85" t="s">
        <v>16</v>
      </c>
      <c r="I70" s="167" t="s">
        <v>13</v>
      </c>
      <c r="J70" s="167" t="s">
        <v>14</v>
      </c>
    </row>
    <row r="71" spans="1:10" ht="17">
      <c r="A71" s="465"/>
      <c r="B71" s="153" t="s">
        <v>623</v>
      </c>
      <c r="C71" s="85" t="s">
        <v>532</v>
      </c>
      <c r="D71" s="85" t="s">
        <v>16</v>
      </c>
      <c r="E71" s="159"/>
      <c r="F71" s="159"/>
      <c r="G71" s="85" t="s">
        <v>16</v>
      </c>
      <c r="H71" s="159"/>
      <c r="I71" s="167" t="s">
        <v>14</v>
      </c>
      <c r="J71" s="167" t="s">
        <v>14</v>
      </c>
    </row>
    <row r="72" spans="1:10" ht="17">
      <c r="A72" s="465"/>
      <c r="B72" s="153" t="s">
        <v>624</v>
      </c>
      <c r="C72" s="85" t="s">
        <v>532</v>
      </c>
      <c r="D72" s="85" t="s">
        <v>16</v>
      </c>
      <c r="E72" s="159"/>
      <c r="F72" s="159"/>
      <c r="G72" s="85"/>
      <c r="H72" s="159"/>
      <c r="I72" s="167" t="s">
        <v>14</v>
      </c>
      <c r="J72" s="167" t="s">
        <v>14</v>
      </c>
    </row>
    <row r="73" spans="1:10" ht="16">
      <c r="A73" s="465"/>
      <c r="B73" s="153" t="s">
        <v>625</v>
      </c>
      <c r="C73" s="85" t="s">
        <v>534</v>
      </c>
      <c r="D73" s="85" t="s">
        <v>16</v>
      </c>
      <c r="E73" s="159"/>
      <c r="F73" s="159"/>
      <c r="G73" s="85"/>
      <c r="H73" s="159"/>
      <c r="I73" s="167" t="s">
        <v>634</v>
      </c>
      <c r="J73" s="167" t="s">
        <v>14</v>
      </c>
    </row>
    <row r="74" spans="1:10" ht="16">
      <c r="A74" s="465"/>
      <c r="B74" s="153" t="s">
        <v>508</v>
      </c>
      <c r="C74" s="85" t="s">
        <v>525</v>
      </c>
      <c r="D74" s="85" t="s">
        <v>18</v>
      </c>
      <c r="E74" s="159"/>
      <c r="F74" s="85" t="s">
        <v>16</v>
      </c>
      <c r="G74" s="85" t="s">
        <v>16</v>
      </c>
      <c r="H74" s="85" t="s">
        <v>16</v>
      </c>
      <c r="I74" s="167" t="s">
        <v>13</v>
      </c>
      <c r="J74" s="167" t="s">
        <v>14</v>
      </c>
    </row>
    <row r="75" spans="1:10" ht="16">
      <c r="A75" s="465"/>
      <c r="B75" s="153" t="s">
        <v>509</v>
      </c>
      <c r="C75" s="85" t="s">
        <v>533</v>
      </c>
      <c r="D75" s="85" t="s">
        <v>16</v>
      </c>
      <c r="E75" s="159"/>
      <c r="F75" s="85" t="s">
        <v>18</v>
      </c>
      <c r="G75" s="85" t="s">
        <v>16</v>
      </c>
      <c r="H75" s="159"/>
      <c r="I75" s="167" t="s">
        <v>13</v>
      </c>
      <c r="J75" s="167" t="s">
        <v>14</v>
      </c>
    </row>
    <row r="76" spans="1:10" ht="16">
      <c r="A76" s="465"/>
      <c r="B76" s="153" t="s">
        <v>510</v>
      </c>
      <c r="C76" s="85" t="s">
        <v>533</v>
      </c>
      <c r="D76" s="85" t="s">
        <v>16</v>
      </c>
      <c r="E76" s="159"/>
      <c r="F76" s="85" t="s">
        <v>16</v>
      </c>
      <c r="G76" s="85" t="s">
        <v>18</v>
      </c>
      <c r="H76" s="159"/>
      <c r="I76" s="167" t="s">
        <v>13</v>
      </c>
      <c r="J76" s="167" t="s">
        <v>14</v>
      </c>
    </row>
    <row r="77" spans="1:10" ht="16">
      <c r="A77" s="465"/>
      <c r="B77" s="153" t="s">
        <v>627</v>
      </c>
      <c r="C77" s="85" t="s">
        <v>534</v>
      </c>
      <c r="D77" s="85" t="s">
        <v>16</v>
      </c>
      <c r="E77" s="159"/>
      <c r="F77" s="85" t="s">
        <v>16</v>
      </c>
      <c r="G77" s="85" t="s">
        <v>16</v>
      </c>
      <c r="H77" s="159"/>
      <c r="I77" s="167" t="s">
        <v>634</v>
      </c>
      <c r="J77" s="167" t="s">
        <v>14</v>
      </c>
    </row>
    <row r="78" spans="1:10" ht="17">
      <c r="A78" s="466"/>
      <c r="B78" s="153" t="s">
        <v>628</v>
      </c>
      <c r="C78" s="85" t="s">
        <v>532</v>
      </c>
      <c r="D78" s="85" t="s">
        <v>16</v>
      </c>
      <c r="E78" s="159"/>
      <c r="F78" s="85" t="s">
        <v>16</v>
      </c>
      <c r="G78" s="85" t="s">
        <v>16</v>
      </c>
      <c r="H78" s="159"/>
      <c r="I78" s="167" t="s">
        <v>14</v>
      </c>
      <c r="J78" s="167" t="s">
        <v>14</v>
      </c>
    </row>
    <row r="79" spans="1:10" ht="16">
      <c r="A79" s="464" t="s">
        <v>511</v>
      </c>
      <c r="B79" s="153" t="s">
        <v>531</v>
      </c>
      <c r="C79" s="85" t="s">
        <v>530</v>
      </c>
      <c r="D79" s="85" t="s">
        <v>16</v>
      </c>
      <c r="E79" s="85" t="s">
        <v>18</v>
      </c>
      <c r="F79" s="159"/>
      <c r="G79" s="159"/>
      <c r="H79" s="159"/>
      <c r="I79" s="167" t="s">
        <v>13</v>
      </c>
      <c r="J79" s="167" t="s">
        <v>631</v>
      </c>
    </row>
    <row r="80" spans="1:10" ht="17" customHeight="1">
      <c r="A80" s="465"/>
      <c r="B80" s="153" t="s">
        <v>626</v>
      </c>
      <c r="C80" s="85" t="s">
        <v>633</v>
      </c>
      <c r="D80" s="85" t="s">
        <v>16</v>
      </c>
      <c r="E80" s="85" t="s">
        <v>16</v>
      </c>
      <c r="F80" s="85"/>
      <c r="G80" s="85"/>
      <c r="H80" s="85"/>
      <c r="I80" s="167" t="s">
        <v>14</v>
      </c>
      <c r="J80" s="167" t="s">
        <v>14</v>
      </c>
    </row>
    <row r="81" spans="1:10" ht="16">
      <c r="A81" s="465"/>
      <c r="B81" s="153" t="s">
        <v>514</v>
      </c>
      <c r="C81" s="85" t="s">
        <v>542</v>
      </c>
      <c r="D81" s="85" t="s">
        <v>16</v>
      </c>
      <c r="E81" s="85" t="s">
        <v>16</v>
      </c>
      <c r="F81" s="85" t="s">
        <v>16</v>
      </c>
      <c r="G81" s="85" t="s">
        <v>16</v>
      </c>
      <c r="H81" s="85" t="s">
        <v>18</v>
      </c>
      <c r="I81" s="167" t="s">
        <v>13</v>
      </c>
      <c r="J81" s="167" t="s">
        <v>631</v>
      </c>
    </row>
    <row r="82" spans="1:10" ht="16">
      <c r="A82" s="465"/>
      <c r="B82" s="153" t="s">
        <v>515</v>
      </c>
      <c r="C82" s="85" t="s">
        <v>525</v>
      </c>
      <c r="D82" s="85" t="s">
        <v>16</v>
      </c>
      <c r="E82" s="85" t="s">
        <v>16</v>
      </c>
      <c r="F82" s="85" t="s">
        <v>16</v>
      </c>
      <c r="G82" s="85" t="s">
        <v>16</v>
      </c>
      <c r="H82" s="85" t="s">
        <v>16</v>
      </c>
      <c r="I82" s="167" t="s">
        <v>13</v>
      </c>
      <c r="J82" s="167" t="s">
        <v>631</v>
      </c>
    </row>
    <row r="83" spans="1:10" ht="16">
      <c r="A83" s="466"/>
      <c r="B83" s="153" t="s">
        <v>516</v>
      </c>
      <c r="C83" s="85" t="s">
        <v>529</v>
      </c>
      <c r="D83" s="85" t="s">
        <v>16</v>
      </c>
      <c r="E83" s="85" t="s">
        <v>16</v>
      </c>
      <c r="F83" s="85" t="s">
        <v>16</v>
      </c>
      <c r="G83" s="85" t="s">
        <v>16</v>
      </c>
      <c r="H83" s="85" t="s">
        <v>16</v>
      </c>
      <c r="I83" s="167" t="s">
        <v>13</v>
      </c>
      <c r="J83" s="167" t="s">
        <v>631</v>
      </c>
    </row>
    <row r="84" spans="1:10" ht="16">
      <c r="A84" s="109"/>
      <c r="B84" s="161" t="s">
        <v>118</v>
      </c>
      <c r="C84" s="161"/>
      <c r="D84" s="85">
        <v>15</v>
      </c>
      <c r="E84" s="85">
        <v>5</v>
      </c>
      <c r="F84" s="85">
        <v>8</v>
      </c>
      <c r="G84" s="85">
        <v>10</v>
      </c>
      <c r="H84" s="85">
        <v>5</v>
      </c>
      <c r="I84" s="167"/>
      <c r="J84" s="167"/>
    </row>
    <row r="85" spans="1:10">
      <c r="A85" s="18" t="s">
        <v>517</v>
      </c>
    </row>
    <row r="87" spans="1:10" ht="28" customHeight="1">
      <c r="A87" s="346" t="s">
        <v>632</v>
      </c>
      <c r="B87" s="364"/>
      <c r="C87" s="364"/>
      <c r="D87" s="364"/>
      <c r="E87" s="364"/>
      <c r="F87" s="364"/>
      <c r="G87" s="364"/>
      <c r="H87" s="364"/>
      <c r="I87" s="364"/>
      <c r="J87" s="364"/>
    </row>
    <row r="88" spans="1:10">
      <c r="A88" s="112"/>
      <c r="B88" s="113"/>
      <c r="C88" s="113"/>
      <c r="D88" s="113"/>
      <c r="E88" s="113"/>
      <c r="F88" s="113"/>
      <c r="G88" s="113"/>
      <c r="H88" s="113"/>
      <c r="I88" s="113"/>
      <c r="J88" s="113"/>
    </row>
    <row r="89" spans="1:10" ht="32">
      <c r="J89" s="144" t="s">
        <v>81</v>
      </c>
    </row>
  </sheetData>
  <mergeCells count="43">
    <mergeCell ref="A6:A13"/>
    <mergeCell ref="A14:A18"/>
    <mergeCell ref="B4:F4"/>
    <mergeCell ref="A23:A24"/>
    <mergeCell ref="B23:B24"/>
    <mergeCell ref="C23:C24"/>
    <mergeCell ref="D23:D24"/>
    <mergeCell ref="E23:E24"/>
    <mergeCell ref="F23:F24"/>
    <mergeCell ref="I23:J23"/>
    <mergeCell ref="A41:H41"/>
    <mergeCell ref="A25:A32"/>
    <mergeCell ref="A33:A37"/>
    <mergeCell ref="G23:G24"/>
    <mergeCell ref="A3:F3"/>
    <mergeCell ref="A47:A55"/>
    <mergeCell ref="A56:A60"/>
    <mergeCell ref="A87:J87"/>
    <mergeCell ref="B44:J44"/>
    <mergeCell ref="A45:A46"/>
    <mergeCell ref="B45:B46"/>
    <mergeCell ref="C45:C46"/>
    <mergeCell ref="D45:D46"/>
    <mergeCell ref="E45:E46"/>
    <mergeCell ref="F45:F46"/>
    <mergeCell ref="G45:G46"/>
    <mergeCell ref="H45:H46"/>
    <mergeCell ref="I45:J45"/>
    <mergeCell ref="H23:H24"/>
    <mergeCell ref="B22:J22"/>
    <mergeCell ref="A69:A78"/>
    <mergeCell ref="A79:A83"/>
    <mergeCell ref="A64:J64"/>
    <mergeCell ref="B66:J66"/>
    <mergeCell ref="A67:A68"/>
    <mergeCell ref="B67:B68"/>
    <mergeCell ref="C67:C68"/>
    <mergeCell ref="D67:D68"/>
    <mergeCell ref="E67:E68"/>
    <mergeCell ref="F67:F68"/>
    <mergeCell ref="G67:G68"/>
    <mergeCell ref="H67:H68"/>
    <mergeCell ref="I67:J67"/>
  </mergeCells>
  <phoneticPr fontId="2"/>
  <hyperlinks>
    <hyperlink ref="J89" location="説明・目次!A1" display="目次に戻る" xr:uid="{20A9A313-1300-3E44-9D61-C3A90AAFDCA6}"/>
  </hyperlinks>
  <pageMargins left="0.70866141732283472" right="0.70866141732283472" top="0.74803149606299213" bottom="0.74803149606299213" header="0.31496062992125984" footer="0.31496062992125984"/>
  <pageSetup paperSize="9" scale="43" orientation="portrait" verticalDpi="300" r:id="rId1"/>
  <rowBreaks count="1" manualBreakCount="1">
    <brk id="42" max="9" man="1"/>
  </rowBreak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20924-AA97-40E1-A6F9-EDF59268E0F8}">
  <sheetPr>
    <tabColor theme="9" tint="-0.499984740745262"/>
  </sheetPr>
  <dimension ref="A1:G69"/>
  <sheetViews>
    <sheetView view="pageBreakPreview" topLeftCell="A57" zoomScaleNormal="100" zoomScaleSheetLayoutView="100" workbookViewId="0">
      <selection activeCell="G69" sqref="G69"/>
    </sheetView>
  </sheetViews>
  <sheetFormatPr baseColWidth="10" defaultColWidth="9" defaultRowHeight="15"/>
  <cols>
    <col min="1" max="1" width="27.83203125" style="18" customWidth="1"/>
    <col min="2" max="7" width="18.83203125" style="18" customWidth="1"/>
    <col min="8" max="16384" width="9" style="18"/>
  </cols>
  <sheetData>
    <row r="1" spans="1:7" ht="22">
      <c r="A1" s="11" t="s">
        <v>130</v>
      </c>
      <c r="B1" s="10"/>
      <c r="C1" s="10"/>
      <c r="D1" s="10"/>
      <c r="E1" s="10"/>
      <c r="F1" s="10"/>
      <c r="G1" s="10"/>
    </row>
    <row r="2" spans="1:7" ht="14.25" customHeight="1">
      <c r="A2" s="11"/>
      <c r="B2" s="10"/>
      <c r="C2" s="10"/>
      <c r="D2" s="10"/>
      <c r="E2" s="10"/>
      <c r="F2" s="10"/>
      <c r="G2" s="10"/>
    </row>
    <row r="3" spans="1:7" ht="14.25" customHeight="1">
      <c r="A3" s="27" t="s">
        <v>76</v>
      </c>
      <c r="B3" s="10"/>
      <c r="C3" s="10"/>
      <c r="D3" s="10"/>
      <c r="E3" s="10"/>
      <c r="F3" s="10"/>
      <c r="G3" s="10"/>
    </row>
    <row r="4" spans="1:7" ht="14.25" customHeight="1">
      <c r="A4" s="11"/>
      <c r="B4" s="10"/>
      <c r="C4" s="10"/>
      <c r="D4" s="10"/>
      <c r="E4" s="10"/>
      <c r="F4" s="10"/>
      <c r="G4" s="10"/>
    </row>
    <row r="5" spans="1:7">
      <c r="A5" s="27" t="s">
        <v>548</v>
      </c>
    </row>
    <row r="6" spans="1:7">
      <c r="A6" s="44"/>
      <c r="B6" s="463">
        <v>2019</v>
      </c>
      <c r="C6" s="463"/>
      <c r="D6" s="463"/>
      <c r="E6" s="463"/>
      <c r="F6" s="463"/>
    </row>
    <row r="7" spans="1:7" ht="14.25" customHeight="1">
      <c r="A7" s="475" t="s">
        <v>496</v>
      </c>
      <c r="B7" s="467" t="s">
        <v>549</v>
      </c>
      <c r="C7" s="467" t="s">
        <v>550</v>
      </c>
      <c r="D7" s="463" t="s">
        <v>551</v>
      </c>
      <c r="E7" s="463"/>
      <c r="F7" s="463"/>
    </row>
    <row r="8" spans="1:7" ht="60" customHeight="1">
      <c r="A8" s="477"/>
      <c r="B8" s="467"/>
      <c r="C8" s="467"/>
      <c r="D8" s="238" t="s">
        <v>552</v>
      </c>
      <c r="E8" s="238" t="s">
        <v>553</v>
      </c>
      <c r="F8" s="109" t="s">
        <v>554</v>
      </c>
    </row>
    <row r="9" spans="1:7" ht="16">
      <c r="A9" s="6" t="s">
        <v>555</v>
      </c>
      <c r="B9" s="23" t="s">
        <v>556</v>
      </c>
      <c r="C9" s="23" t="s">
        <v>557</v>
      </c>
      <c r="D9" s="23" t="s">
        <v>558</v>
      </c>
      <c r="E9" s="23" t="s">
        <v>559</v>
      </c>
      <c r="F9" s="23" t="s">
        <v>560</v>
      </c>
    </row>
    <row r="10" spans="1:7" ht="48">
      <c r="A10" s="6" t="s">
        <v>561</v>
      </c>
      <c r="B10" s="23" t="s">
        <v>562</v>
      </c>
      <c r="C10" s="23" t="s">
        <v>563</v>
      </c>
      <c r="D10" s="23" t="s">
        <v>563</v>
      </c>
      <c r="E10" s="23" t="s">
        <v>564</v>
      </c>
      <c r="F10" s="23" t="s">
        <v>564</v>
      </c>
    </row>
    <row r="11" spans="1:7" ht="48">
      <c r="A11" s="6" t="s">
        <v>565</v>
      </c>
      <c r="B11" s="23" t="s">
        <v>566</v>
      </c>
      <c r="C11" s="23" t="s">
        <v>567</v>
      </c>
      <c r="D11" s="23" t="s">
        <v>568</v>
      </c>
      <c r="E11" s="23" t="s">
        <v>559</v>
      </c>
      <c r="F11" s="23" t="s">
        <v>560</v>
      </c>
    </row>
    <row r="12" spans="1:7" ht="36" customHeight="1">
      <c r="A12" s="378" t="s">
        <v>569</v>
      </c>
      <c r="B12" s="378"/>
      <c r="C12" s="378"/>
      <c r="D12" s="378"/>
      <c r="E12" s="378"/>
      <c r="F12" s="378"/>
    </row>
    <row r="13" spans="1:7">
      <c r="A13" s="162"/>
      <c r="B13" s="162"/>
      <c r="C13" s="162"/>
      <c r="D13" s="162"/>
      <c r="E13" s="162"/>
      <c r="F13" s="162"/>
    </row>
    <row r="14" spans="1:7">
      <c r="A14" s="44"/>
      <c r="B14" s="463">
        <v>2020</v>
      </c>
      <c r="C14" s="463"/>
      <c r="D14" s="463"/>
      <c r="E14" s="463"/>
      <c r="F14" s="463"/>
    </row>
    <row r="15" spans="1:7" ht="14.25" customHeight="1">
      <c r="A15" s="475" t="s">
        <v>496</v>
      </c>
      <c r="B15" s="467" t="s">
        <v>549</v>
      </c>
      <c r="C15" s="467" t="s">
        <v>550</v>
      </c>
      <c r="D15" s="463" t="s">
        <v>551</v>
      </c>
      <c r="E15" s="463"/>
      <c r="F15" s="463"/>
    </row>
    <row r="16" spans="1:7" ht="32">
      <c r="A16" s="477"/>
      <c r="B16" s="467"/>
      <c r="C16" s="467"/>
      <c r="D16" s="238" t="s">
        <v>552</v>
      </c>
      <c r="E16" s="238" t="s">
        <v>553</v>
      </c>
      <c r="F16" s="109" t="s">
        <v>554</v>
      </c>
    </row>
    <row r="17" spans="1:7" ht="16">
      <c r="A17" s="6" t="s">
        <v>555</v>
      </c>
      <c r="B17" s="23" t="s">
        <v>570</v>
      </c>
      <c r="C17" s="23" t="s">
        <v>571</v>
      </c>
      <c r="D17" s="23" t="s">
        <v>572</v>
      </c>
      <c r="E17" s="23" t="s">
        <v>573</v>
      </c>
      <c r="F17" s="277" t="s">
        <v>574</v>
      </c>
    </row>
    <row r="18" spans="1:7" ht="48">
      <c r="A18" s="6" t="s">
        <v>561</v>
      </c>
      <c r="B18" s="23" t="s">
        <v>9</v>
      </c>
      <c r="C18" s="23" t="s">
        <v>575</v>
      </c>
      <c r="D18" s="23" t="s">
        <v>575</v>
      </c>
      <c r="E18" s="23" t="s">
        <v>576</v>
      </c>
      <c r="F18" s="23" t="s">
        <v>576</v>
      </c>
    </row>
    <row r="19" spans="1:7" ht="48">
      <c r="A19" s="6" t="s">
        <v>565</v>
      </c>
      <c r="B19" s="23" t="s">
        <v>577</v>
      </c>
      <c r="C19" s="23" t="s">
        <v>578</v>
      </c>
      <c r="D19" s="23" t="s">
        <v>579</v>
      </c>
      <c r="E19" s="23" t="s">
        <v>573</v>
      </c>
      <c r="F19" s="277" t="s">
        <v>574</v>
      </c>
    </row>
    <row r="20" spans="1:7" ht="149" customHeight="1">
      <c r="A20" s="378" t="s">
        <v>580</v>
      </c>
      <c r="B20" s="378"/>
      <c r="C20" s="378"/>
      <c r="D20" s="378"/>
      <c r="E20" s="378"/>
      <c r="F20" s="378"/>
    </row>
    <row r="21" spans="1:7">
      <c r="A21" s="21"/>
    </row>
    <row r="22" spans="1:7">
      <c r="A22" s="44"/>
      <c r="B22" s="487">
        <v>2021</v>
      </c>
      <c r="C22" s="488"/>
      <c r="D22" s="488"/>
      <c r="E22" s="488"/>
      <c r="F22" s="488"/>
      <c r="G22" s="489"/>
    </row>
    <row r="23" spans="1:7" ht="14.25" customHeight="1">
      <c r="A23" s="475" t="s">
        <v>496</v>
      </c>
      <c r="B23" s="464" t="s">
        <v>549</v>
      </c>
      <c r="C23" s="464" t="s">
        <v>550</v>
      </c>
      <c r="D23" s="479" t="s">
        <v>551</v>
      </c>
      <c r="E23" s="480"/>
      <c r="F23" s="480"/>
      <c r="G23" s="481"/>
    </row>
    <row r="24" spans="1:7" ht="32" customHeight="1">
      <c r="A24" s="476"/>
      <c r="B24" s="465"/>
      <c r="C24" s="465"/>
      <c r="D24" s="482" t="s">
        <v>552</v>
      </c>
      <c r="E24" s="484" t="s">
        <v>588</v>
      </c>
      <c r="F24" s="469" t="s">
        <v>589</v>
      </c>
      <c r="G24" s="486"/>
    </row>
    <row r="25" spans="1:7" ht="24">
      <c r="A25" s="477"/>
      <c r="B25" s="466"/>
      <c r="C25" s="466"/>
      <c r="D25" s="483"/>
      <c r="E25" s="485"/>
      <c r="F25" s="240" t="s">
        <v>590</v>
      </c>
      <c r="G25" s="109" t="s">
        <v>591</v>
      </c>
    </row>
    <row r="26" spans="1:7" ht="16">
      <c r="A26" s="6" t="s">
        <v>555</v>
      </c>
      <c r="B26" s="23" t="s">
        <v>570</v>
      </c>
      <c r="C26" s="23" t="s">
        <v>593</v>
      </c>
      <c r="D26" s="23" t="s">
        <v>596</v>
      </c>
      <c r="E26" s="23" t="s">
        <v>598</v>
      </c>
      <c r="F26" s="23" t="s">
        <v>599</v>
      </c>
      <c r="G26" s="23" t="s">
        <v>600</v>
      </c>
    </row>
    <row r="27" spans="1:7" ht="48">
      <c r="A27" s="6" t="s">
        <v>561</v>
      </c>
      <c r="B27" s="23" t="s">
        <v>562</v>
      </c>
      <c r="C27" s="23" t="s">
        <v>594</v>
      </c>
      <c r="D27" s="23" t="s">
        <v>594</v>
      </c>
      <c r="E27" s="23" t="s">
        <v>576</v>
      </c>
      <c r="F27" s="23" t="s">
        <v>576</v>
      </c>
      <c r="G27" s="23" t="s">
        <v>576</v>
      </c>
    </row>
    <row r="28" spans="1:7" ht="48">
      <c r="A28" s="6" t="s">
        <v>565</v>
      </c>
      <c r="B28" s="23" t="s">
        <v>592</v>
      </c>
      <c r="C28" s="23" t="s">
        <v>595</v>
      </c>
      <c r="D28" s="23" t="s">
        <v>597</v>
      </c>
      <c r="E28" s="23" t="s">
        <v>598</v>
      </c>
      <c r="F28" s="23" t="s">
        <v>599</v>
      </c>
      <c r="G28" s="23" t="s">
        <v>600</v>
      </c>
    </row>
    <row r="29" spans="1:7" ht="80" customHeight="1">
      <c r="A29" s="378" t="s">
        <v>601</v>
      </c>
      <c r="B29" s="378"/>
      <c r="C29" s="378"/>
      <c r="D29" s="378"/>
      <c r="E29" s="378"/>
      <c r="F29" s="378"/>
      <c r="G29" s="378"/>
    </row>
    <row r="30" spans="1:7">
      <c r="A30" s="21"/>
    </row>
    <row r="31" spans="1:7">
      <c r="A31" s="44"/>
      <c r="B31" s="487">
        <v>2022</v>
      </c>
      <c r="C31" s="488"/>
      <c r="D31" s="488"/>
      <c r="E31" s="488"/>
      <c r="F31" s="488"/>
      <c r="G31" s="489"/>
    </row>
    <row r="32" spans="1:7" ht="14.25" customHeight="1">
      <c r="A32" s="475" t="s">
        <v>496</v>
      </c>
      <c r="B32" s="464" t="s">
        <v>549</v>
      </c>
      <c r="C32" s="464" t="s">
        <v>550</v>
      </c>
      <c r="D32" s="479" t="s">
        <v>551</v>
      </c>
      <c r="E32" s="480"/>
      <c r="F32" s="480"/>
      <c r="G32" s="481"/>
    </row>
    <row r="33" spans="1:7" ht="32" customHeight="1">
      <c r="A33" s="476"/>
      <c r="B33" s="465"/>
      <c r="C33" s="465"/>
      <c r="D33" s="482" t="s">
        <v>552</v>
      </c>
      <c r="E33" s="484" t="s">
        <v>588</v>
      </c>
      <c r="F33" s="469" t="s">
        <v>589</v>
      </c>
      <c r="G33" s="486"/>
    </row>
    <row r="34" spans="1:7" ht="24">
      <c r="A34" s="477"/>
      <c r="B34" s="466"/>
      <c r="C34" s="466"/>
      <c r="D34" s="483"/>
      <c r="E34" s="485"/>
      <c r="F34" s="240" t="s">
        <v>590</v>
      </c>
      <c r="G34" s="109" t="s">
        <v>591</v>
      </c>
    </row>
    <row r="35" spans="1:7" ht="16">
      <c r="A35" s="6" t="s">
        <v>555</v>
      </c>
      <c r="B35" s="283" t="s">
        <v>610</v>
      </c>
      <c r="C35" s="284" t="s">
        <v>611</v>
      </c>
      <c r="D35" s="284" t="s">
        <v>612</v>
      </c>
      <c r="E35" s="284" t="s">
        <v>613</v>
      </c>
      <c r="F35" s="284" t="s">
        <v>614</v>
      </c>
      <c r="G35" s="284" t="s">
        <v>615</v>
      </c>
    </row>
    <row r="36" spans="1:7" ht="48">
      <c r="A36" s="6" t="s">
        <v>561</v>
      </c>
      <c r="B36" s="285" t="s">
        <v>616</v>
      </c>
      <c r="C36" s="286" t="s">
        <v>617</v>
      </c>
      <c r="D36" s="286" t="s">
        <v>617</v>
      </c>
      <c r="E36" s="286" t="s">
        <v>618</v>
      </c>
      <c r="F36" s="286" t="s">
        <v>618</v>
      </c>
      <c r="G36" s="286" t="s">
        <v>618</v>
      </c>
    </row>
    <row r="37" spans="1:7" ht="48">
      <c r="A37" s="6" t="s">
        <v>565</v>
      </c>
      <c r="B37" s="285" t="s">
        <v>619</v>
      </c>
      <c r="C37" s="286" t="s">
        <v>620</v>
      </c>
      <c r="D37" s="286" t="s">
        <v>621</v>
      </c>
      <c r="E37" s="286" t="s">
        <v>613</v>
      </c>
      <c r="F37" s="286" t="s">
        <v>614</v>
      </c>
      <c r="G37" s="286" t="s">
        <v>615</v>
      </c>
    </row>
    <row r="38" spans="1:7" ht="80" customHeight="1">
      <c r="A38" s="378" t="s">
        <v>622</v>
      </c>
      <c r="B38" s="378"/>
      <c r="C38" s="378"/>
      <c r="D38" s="378"/>
      <c r="E38" s="378"/>
      <c r="F38" s="378"/>
      <c r="G38" s="378"/>
    </row>
    <row r="39" spans="1:7">
      <c r="A39" s="21"/>
    </row>
    <row r="40" spans="1:7">
      <c r="A40" s="27" t="s">
        <v>581</v>
      </c>
    </row>
    <row r="41" spans="1:7">
      <c r="A41" s="463">
        <v>2019</v>
      </c>
      <c r="B41" s="463"/>
      <c r="C41" s="463"/>
      <c r="D41" s="463"/>
      <c r="E41" s="463"/>
      <c r="F41" s="135"/>
    </row>
    <row r="42" spans="1:7" ht="27" customHeight="1">
      <c r="A42" s="278" t="s">
        <v>582</v>
      </c>
      <c r="B42" s="467" t="s">
        <v>550</v>
      </c>
      <c r="C42" s="467" t="s">
        <v>551</v>
      </c>
      <c r="D42" s="467"/>
      <c r="E42" s="467"/>
      <c r="F42" s="141"/>
    </row>
    <row r="43" spans="1:7" ht="46.5" customHeight="1">
      <c r="A43" s="467" t="s">
        <v>583</v>
      </c>
      <c r="B43" s="467"/>
      <c r="C43" s="238" t="s">
        <v>552</v>
      </c>
      <c r="D43" s="238" t="s">
        <v>553</v>
      </c>
      <c r="E43" s="276" t="s">
        <v>554</v>
      </c>
      <c r="F43" s="491"/>
    </row>
    <row r="44" spans="1:7">
      <c r="A44" s="467"/>
      <c r="B44" s="111">
        <v>133</v>
      </c>
      <c r="C44" s="111">
        <v>82</v>
      </c>
      <c r="D44" s="111">
        <v>16</v>
      </c>
      <c r="E44" s="111">
        <v>35</v>
      </c>
      <c r="F44" s="491"/>
    </row>
    <row r="45" spans="1:7">
      <c r="A45" s="160" t="s">
        <v>584</v>
      </c>
      <c r="B45" s="113"/>
      <c r="F45" s="162"/>
    </row>
    <row r="46" spans="1:7">
      <c r="A46" s="160"/>
      <c r="B46" s="113"/>
      <c r="F46" s="162"/>
    </row>
    <row r="47" spans="1:7">
      <c r="A47" s="463">
        <v>2020</v>
      </c>
      <c r="B47" s="463"/>
      <c r="C47" s="463"/>
      <c r="D47" s="463"/>
      <c r="E47" s="463"/>
      <c r="F47" s="463"/>
    </row>
    <row r="48" spans="1:7" ht="14.25" customHeight="1">
      <c r="A48" s="278" t="s">
        <v>582</v>
      </c>
      <c r="B48" s="467" t="s">
        <v>550</v>
      </c>
      <c r="C48" s="464" t="s">
        <v>585</v>
      </c>
      <c r="D48" s="445" t="s">
        <v>551</v>
      </c>
      <c r="E48" s="490"/>
      <c r="F48" s="446"/>
    </row>
    <row r="49" spans="1:7" ht="44.25" customHeight="1">
      <c r="A49" s="464" t="s">
        <v>583</v>
      </c>
      <c r="B49" s="467"/>
      <c r="C49" s="466"/>
      <c r="D49" s="238" t="s">
        <v>552</v>
      </c>
      <c r="E49" s="238" t="s">
        <v>553</v>
      </c>
      <c r="F49" s="276" t="s">
        <v>554</v>
      </c>
    </row>
    <row r="50" spans="1:7" ht="16">
      <c r="A50" s="466"/>
      <c r="B50" s="23">
        <v>82</v>
      </c>
      <c r="C50" s="22" t="s">
        <v>586</v>
      </c>
      <c r="D50" s="23">
        <v>82</v>
      </c>
      <c r="E50" s="23">
        <v>39</v>
      </c>
      <c r="F50" s="23">
        <v>-39</v>
      </c>
    </row>
    <row r="51" spans="1:7" ht="160" customHeight="1">
      <c r="A51" s="378" t="s">
        <v>587</v>
      </c>
      <c r="B51" s="378"/>
      <c r="C51" s="378"/>
      <c r="D51" s="378"/>
      <c r="E51" s="378"/>
      <c r="F51" s="378"/>
    </row>
    <row r="52" spans="1:7">
      <c r="A52" s="160"/>
      <c r="B52" s="113"/>
      <c r="F52" s="162"/>
    </row>
    <row r="53" spans="1:7">
      <c r="A53" s="463">
        <v>2021</v>
      </c>
      <c r="B53" s="463"/>
      <c r="C53" s="463"/>
      <c r="D53" s="463"/>
      <c r="E53" s="463"/>
      <c r="F53" s="463"/>
      <c r="G53" s="463"/>
    </row>
    <row r="54" spans="1:7" ht="15" customHeight="1">
      <c r="A54" s="475" t="s">
        <v>582</v>
      </c>
      <c r="B54" s="464" t="s">
        <v>550</v>
      </c>
      <c r="C54" s="464" t="s">
        <v>585</v>
      </c>
      <c r="D54" s="463" t="s">
        <v>551</v>
      </c>
      <c r="E54" s="463"/>
      <c r="F54" s="463"/>
      <c r="G54" s="463"/>
    </row>
    <row r="55" spans="1:7" ht="32" customHeight="1">
      <c r="A55" s="476"/>
      <c r="B55" s="465"/>
      <c r="C55" s="465"/>
      <c r="D55" s="463" t="s">
        <v>552</v>
      </c>
      <c r="E55" s="478" t="s">
        <v>588</v>
      </c>
      <c r="F55" s="467" t="s">
        <v>602</v>
      </c>
      <c r="G55" s="467"/>
    </row>
    <row r="56" spans="1:7" ht="24">
      <c r="A56" s="477"/>
      <c r="B56" s="466"/>
      <c r="C56" s="466"/>
      <c r="D56" s="463"/>
      <c r="E56" s="478"/>
      <c r="F56" s="279" t="s">
        <v>603</v>
      </c>
      <c r="G56" s="109" t="s">
        <v>591</v>
      </c>
    </row>
    <row r="57" spans="1:7" ht="16">
      <c r="A57" s="19" t="s">
        <v>605</v>
      </c>
      <c r="B57" s="23">
        <v>125</v>
      </c>
      <c r="C57" s="23" t="s">
        <v>604</v>
      </c>
      <c r="D57" s="23">
        <v>99</v>
      </c>
      <c r="E57" s="23">
        <v>0</v>
      </c>
      <c r="F57" s="23">
        <v>18</v>
      </c>
      <c r="G57" s="23">
        <v>8</v>
      </c>
    </row>
    <row r="58" spans="1:7" ht="16">
      <c r="A58" s="19" t="s">
        <v>606</v>
      </c>
      <c r="B58" s="23">
        <v>139</v>
      </c>
      <c r="C58" s="23" t="s">
        <v>604</v>
      </c>
      <c r="D58" s="23">
        <v>82</v>
      </c>
      <c r="E58" s="23">
        <v>22</v>
      </c>
      <c r="F58" s="23">
        <v>24</v>
      </c>
      <c r="G58" s="23">
        <v>11</v>
      </c>
    </row>
    <row r="59" spans="1:7">
      <c r="A59" s="378" t="s">
        <v>584</v>
      </c>
      <c r="B59" s="378"/>
      <c r="C59" s="378"/>
      <c r="D59" s="378"/>
      <c r="E59" s="378"/>
      <c r="F59" s="378"/>
      <c r="G59" s="378"/>
    </row>
    <row r="60" spans="1:7">
      <c r="A60" s="160"/>
      <c r="B60" s="113"/>
      <c r="F60" s="162"/>
    </row>
    <row r="61" spans="1:7">
      <c r="A61" s="463">
        <v>2022</v>
      </c>
      <c r="B61" s="463"/>
      <c r="C61" s="463"/>
      <c r="D61" s="463"/>
      <c r="E61" s="463"/>
      <c r="F61" s="463"/>
      <c r="G61" s="463"/>
    </row>
    <row r="62" spans="1:7" ht="15" customHeight="1">
      <c r="A62" s="475" t="s">
        <v>582</v>
      </c>
      <c r="B62" s="464" t="s">
        <v>550</v>
      </c>
      <c r="C62" s="464" t="s">
        <v>585</v>
      </c>
      <c r="D62" s="463" t="s">
        <v>551</v>
      </c>
      <c r="E62" s="463"/>
      <c r="F62" s="463"/>
      <c r="G62" s="463"/>
    </row>
    <row r="63" spans="1:7" ht="32" customHeight="1">
      <c r="A63" s="476"/>
      <c r="B63" s="465"/>
      <c r="C63" s="465"/>
      <c r="D63" s="463" t="s">
        <v>552</v>
      </c>
      <c r="E63" s="478" t="s">
        <v>588</v>
      </c>
      <c r="F63" s="467" t="s">
        <v>602</v>
      </c>
      <c r="G63" s="467"/>
    </row>
    <row r="64" spans="1:7" ht="24">
      <c r="A64" s="477"/>
      <c r="B64" s="466"/>
      <c r="C64" s="466"/>
      <c r="D64" s="463"/>
      <c r="E64" s="478"/>
      <c r="F64" s="279" t="s">
        <v>603</v>
      </c>
      <c r="G64" s="109" t="s">
        <v>591</v>
      </c>
    </row>
    <row r="65" spans="1:7" ht="16">
      <c r="A65" s="19" t="s">
        <v>605</v>
      </c>
      <c r="B65" s="23">
        <v>130</v>
      </c>
      <c r="C65" s="23" t="s">
        <v>604</v>
      </c>
      <c r="D65" s="23">
        <v>104</v>
      </c>
      <c r="E65" s="23">
        <v>0</v>
      </c>
      <c r="F65" s="23">
        <v>18</v>
      </c>
      <c r="G65" s="23">
        <v>8</v>
      </c>
    </row>
    <row r="66" spans="1:7" ht="16">
      <c r="A66" s="19" t="s">
        <v>606</v>
      </c>
      <c r="B66" s="23">
        <v>147</v>
      </c>
      <c r="C66" s="23" t="s">
        <v>604</v>
      </c>
      <c r="D66" s="23">
        <v>87</v>
      </c>
      <c r="E66" s="23">
        <v>19</v>
      </c>
      <c r="F66" s="23">
        <v>29</v>
      </c>
      <c r="G66" s="23">
        <v>12</v>
      </c>
    </row>
    <row r="67" spans="1:7">
      <c r="A67" s="378" t="s">
        <v>584</v>
      </c>
      <c r="B67" s="378"/>
      <c r="C67" s="378"/>
      <c r="D67" s="378"/>
      <c r="E67" s="378"/>
      <c r="F67" s="378"/>
      <c r="G67" s="378"/>
    </row>
    <row r="68" spans="1:7">
      <c r="A68" s="113"/>
      <c r="B68" s="113"/>
      <c r="C68" s="113"/>
      <c r="D68" s="113"/>
      <c r="E68" s="113"/>
      <c r="F68" s="113"/>
    </row>
    <row r="69" spans="1:7" ht="16">
      <c r="G69" s="144" t="s">
        <v>81</v>
      </c>
    </row>
  </sheetData>
  <mergeCells count="59">
    <mergeCell ref="A59:G59"/>
    <mergeCell ref="B14:F14"/>
    <mergeCell ref="B15:B16"/>
    <mergeCell ref="C15:C16"/>
    <mergeCell ref="D15:F15"/>
    <mergeCell ref="A15:A16"/>
    <mergeCell ref="A29:G29"/>
    <mergeCell ref="A53:G53"/>
    <mergeCell ref="D54:G54"/>
    <mergeCell ref="D55:D56"/>
    <mergeCell ref="E55:E56"/>
    <mergeCell ref="F55:G55"/>
    <mergeCell ref="D48:F48"/>
    <mergeCell ref="F43:F44"/>
    <mergeCell ref="A47:F47"/>
    <mergeCell ref="B48:B49"/>
    <mergeCell ref="B6:F6"/>
    <mergeCell ref="A7:A8"/>
    <mergeCell ref="B7:B8"/>
    <mergeCell ref="C7:C8"/>
    <mergeCell ref="D7:F7"/>
    <mergeCell ref="C48:C49"/>
    <mergeCell ref="A49:A50"/>
    <mergeCell ref="A51:F51"/>
    <mergeCell ref="A12:F12"/>
    <mergeCell ref="A41:E41"/>
    <mergeCell ref="A20:F20"/>
    <mergeCell ref="B22:G22"/>
    <mergeCell ref="A23:A25"/>
    <mergeCell ref="B23:B25"/>
    <mergeCell ref="C23:C25"/>
    <mergeCell ref="D23:G23"/>
    <mergeCell ref="D24:D25"/>
    <mergeCell ref="E24:E25"/>
    <mergeCell ref="F24:G24"/>
    <mergeCell ref="B31:G31"/>
    <mergeCell ref="A32:A34"/>
    <mergeCell ref="B32:B34"/>
    <mergeCell ref="C32:C34"/>
    <mergeCell ref="D32:G32"/>
    <mergeCell ref="D33:D34"/>
    <mergeCell ref="E33:E34"/>
    <mergeCell ref="F33:G33"/>
    <mergeCell ref="A67:G67"/>
    <mergeCell ref="A38:G38"/>
    <mergeCell ref="A61:G61"/>
    <mergeCell ref="A62:A64"/>
    <mergeCell ref="B62:B64"/>
    <mergeCell ref="C62:C64"/>
    <mergeCell ref="D62:G62"/>
    <mergeCell ref="D63:D64"/>
    <mergeCell ref="E63:E64"/>
    <mergeCell ref="F63:G63"/>
    <mergeCell ref="A54:A56"/>
    <mergeCell ref="B54:B56"/>
    <mergeCell ref="C54:C56"/>
    <mergeCell ref="B42:B43"/>
    <mergeCell ref="C42:E42"/>
    <mergeCell ref="A43:A44"/>
  </mergeCells>
  <phoneticPr fontId="2"/>
  <hyperlinks>
    <hyperlink ref="G69" location="説明・目次!A1" display="目次に戻る" xr:uid="{1D27E643-E31A-B64F-A4FA-119FD46D4CA5}"/>
  </hyperlinks>
  <pageMargins left="0.70866141732283472" right="0.70866141732283472" top="0.74803149606299213" bottom="0.74803149606299213" header="0.31496062992125984" footer="0.31496062992125984"/>
  <pageSetup paperSize="9" scale="58" orientation="portrait" verticalDpi="300" r:id="rId1"/>
  <rowBreaks count="1" manualBreakCount="1">
    <brk id="39"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9C8D4-28ED-4FEE-82BD-AC0C0DF586E1}">
  <sheetPr>
    <tabColor theme="6" tint="-0.499984740745262"/>
    <pageSetUpPr fitToPage="1"/>
  </sheetPr>
  <dimension ref="A1:V14"/>
  <sheetViews>
    <sheetView view="pageBreakPreview" zoomScaleNormal="80" zoomScaleSheetLayoutView="100" workbookViewId="0">
      <selection activeCell="S14" sqref="S14"/>
    </sheetView>
  </sheetViews>
  <sheetFormatPr baseColWidth="10" defaultColWidth="9" defaultRowHeight="15"/>
  <cols>
    <col min="1" max="1" width="31.33203125" style="1" customWidth="1"/>
    <col min="2" max="23" width="10.33203125" style="1" customWidth="1"/>
    <col min="24" max="16384" width="9" style="1"/>
  </cols>
  <sheetData>
    <row r="1" spans="1:22" ht="22">
      <c r="A1" s="248" t="s">
        <v>77</v>
      </c>
    </row>
    <row r="3" spans="1:22">
      <c r="A3" s="2" t="s">
        <v>607</v>
      </c>
      <c r="Q3" s="53"/>
      <c r="R3" s="53"/>
    </row>
    <row r="4" spans="1:22" ht="32">
      <c r="A4" s="47"/>
      <c r="B4" s="249">
        <v>2005</v>
      </c>
      <c r="C4" s="249">
        <v>2010</v>
      </c>
      <c r="D4" s="249">
        <v>2011</v>
      </c>
      <c r="E4" s="249" t="s">
        <v>78</v>
      </c>
      <c r="F4" s="249" t="s">
        <v>79</v>
      </c>
      <c r="G4" s="249">
        <v>2013</v>
      </c>
      <c r="H4" s="249">
        <v>2014</v>
      </c>
      <c r="I4" s="249">
        <v>2015</v>
      </c>
      <c r="J4" s="249">
        <v>2016</v>
      </c>
      <c r="K4" s="249">
        <v>2017</v>
      </c>
      <c r="L4" s="249">
        <v>2018</v>
      </c>
      <c r="M4" s="249">
        <v>2019</v>
      </c>
      <c r="N4" s="249">
        <v>2020</v>
      </c>
      <c r="O4" s="249">
        <v>2021</v>
      </c>
      <c r="P4" s="249">
        <v>2022</v>
      </c>
      <c r="Q4" s="249" t="s">
        <v>713</v>
      </c>
      <c r="R4" s="249" t="s">
        <v>97</v>
      </c>
      <c r="S4" s="249" t="s">
        <v>98</v>
      </c>
    </row>
    <row r="5" spans="1:22" ht="16">
      <c r="A5" s="47" t="s">
        <v>112</v>
      </c>
      <c r="B5" s="47">
        <v>993</v>
      </c>
      <c r="C5" s="46">
        <v>984.27174199334911</v>
      </c>
      <c r="D5" s="46">
        <v>972.45481297048445</v>
      </c>
      <c r="E5" s="35">
        <v>983</v>
      </c>
      <c r="F5" s="35">
        <v>983</v>
      </c>
      <c r="G5" s="47">
        <v>988</v>
      </c>
      <c r="H5" s="5">
        <v>1038</v>
      </c>
      <c r="I5" s="5">
        <v>1071</v>
      </c>
      <c r="J5" s="5">
        <v>1041</v>
      </c>
      <c r="K5" s="57">
        <v>1057.037</v>
      </c>
      <c r="L5" s="57">
        <v>1037.028</v>
      </c>
      <c r="M5" s="56">
        <v>962.82799999999997</v>
      </c>
      <c r="N5" s="176">
        <v>898.68700000000001</v>
      </c>
      <c r="O5" s="142">
        <v>844.59799999999996</v>
      </c>
      <c r="P5" s="142">
        <v>778.29899999999998</v>
      </c>
      <c r="Q5" s="254">
        <v>930</v>
      </c>
      <c r="R5" s="254">
        <v>761</v>
      </c>
      <c r="S5" s="254">
        <v>476</v>
      </c>
    </row>
    <row r="6" spans="1:22" ht="16">
      <c r="A6" s="47" t="s">
        <v>113</v>
      </c>
      <c r="B6" s="46">
        <v>519.7373</v>
      </c>
      <c r="C6" s="46">
        <v>425.82309999999995</v>
      </c>
      <c r="D6" s="46">
        <v>424.8349</v>
      </c>
      <c r="E6" s="35"/>
      <c r="F6" s="56">
        <v>445.77160000000003</v>
      </c>
      <c r="G6" s="46">
        <v>433.85980000000001</v>
      </c>
      <c r="H6" s="46">
        <v>454.66699999999997</v>
      </c>
      <c r="I6" s="46">
        <v>460.46600000000001</v>
      </c>
      <c r="J6" s="46">
        <v>441.79549136474259</v>
      </c>
      <c r="K6" s="46">
        <v>444.67700000000002</v>
      </c>
      <c r="L6" s="46">
        <v>419.81</v>
      </c>
      <c r="M6" s="46">
        <v>357.34541392179244</v>
      </c>
      <c r="N6" s="176">
        <v>309.47898410607201</v>
      </c>
      <c r="O6" s="142">
        <v>263.10781255231598</v>
      </c>
      <c r="P6" s="142">
        <v>242.255</v>
      </c>
      <c r="Q6" s="4"/>
      <c r="R6" s="4" t="s">
        <v>8</v>
      </c>
      <c r="S6" s="4" t="s">
        <v>8</v>
      </c>
    </row>
    <row r="7" spans="1:22" ht="16">
      <c r="A7" s="47" t="s">
        <v>114</v>
      </c>
      <c r="B7" s="46">
        <v>333.99087529627036</v>
      </c>
      <c r="C7" s="46">
        <v>417.50274950700123</v>
      </c>
      <c r="D7" s="46">
        <v>406.30393611884841</v>
      </c>
      <c r="E7" s="35"/>
      <c r="F7" s="56">
        <v>405.54886692339636</v>
      </c>
      <c r="G7" s="46">
        <v>417.38111307959718</v>
      </c>
      <c r="H7" s="46">
        <v>448.80923945871996</v>
      </c>
      <c r="I7" s="46">
        <v>467.71403859495996</v>
      </c>
      <c r="J7" s="46">
        <v>490.89699999999999</v>
      </c>
      <c r="K7" s="46">
        <v>498.13354624957998</v>
      </c>
      <c r="L7" s="46">
        <v>498.72154258760008</v>
      </c>
      <c r="M7" s="46">
        <v>504.50203454699999</v>
      </c>
      <c r="N7" s="176">
        <v>485.66977242564798</v>
      </c>
      <c r="O7" s="142">
        <v>477.41416502393702</v>
      </c>
      <c r="P7" s="142">
        <v>429.428</v>
      </c>
      <c r="Q7" s="4"/>
      <c r="R7" s="4" t="s">
        <v>8</v>
      </c>
      <c r="S7" s="4" t="s">
        <v>8</v>
      </c>
    </row>
    <row r="8" spans="1:22" ht="16">
      <c r="A8" s="47" t="s">
        <v>115</v>
      </c>
      <c r="B8" s="46">
        <v>60.069099773799998</v>
      </c>
      <c r="C8" s="46">
        <v>63.401061959949999</v>
      </c>
      <c r="D8" s="46">
        <v>65.968686927510007</v>
      </c>
      <c r="E8" s="35"/>
      <c r="F8" s="56">
        <v>56.809585034703993</v>
      </c>
      <c r="G8" s="46">
        <v>52.840704025516104</v>
      </c>
      <c r="H8" s="46">
        <v>52.819153471096001</v>
      </c>
      <c r="I8" s="46">
        <v>58.706000000000003</v>
      </c>
      <c r="J8" s="46">
        <v>52.652999999999999</v>
      </c>
      <c r="K8" s="56">
        <v>57.780713102498005</v>
      </c>
      <c r="L8" s="56">
        <v>62.146218758489994</v>
      </c>
      <c r="M8" s="56">
        <v>52.566000000000003</v>
      </c>
      <c r="N8" s="176">
        <v>51.6354333733304</v>
      </c>
      <c r="O8" s="142">
        <v>53.141981313462701</v>
      </c>
      <c r="P8" s="142">
        <v>57.911999999999999</v>
      </c>
      <c r="Q8" s="4"/>
      <c r="R8" s="4" t="s">
        <v>8</v>
      </c>
      <c r="S8" s="4" t="s">
        <v>8</v>
      </c>
    </row>
    <row r="9" spans="1:22" ht="16">
      <c r="A9" s="47" t="s">
        <v>116</v>
      </c>
      <c r="B9" s="46">
        <v>78.671158588110004</v>
      </c>
      <c r="C9" s="46">
        <v>77.544830526398002</v>
      </c>
      <c r="D9" s="46">
        <v>75.347289924126002</v>
      </c>
      <c r="E9" s="35"/>
      <c r="F9" s="56">
        <v>75.280737318408001</v>
      </c>
      <c r="G9" s="46">
        <v>83.681037637889006</v>
      </c>
      <c r="H9" s="46">
        <v>81.393966486068805</v>
      </c>
      <c r="I9" s="46">
        <v>84.138999999999996</v>
      </c>
      <c r="J9" s="46">
        <v>55.311</v>
      </c>
      <c r="K9" s="56">
        <v>56.444000000000003</v>
      </c>
      <c r="L9" s="56">
        <v>56.35</v>
      </c>
      <c r="M9" s="56">
        <v>48.414000000000001</v>
      </c>
      <c r="N9" s="176">
        <v>51.902000000000001</v>
      </c>
      <c r="O9" s="142">
        <v>50.933999999999997</v>
      </c>
      <c r="P9" s="142">
        <v>48.704999999999998</v>
      </c>
      <c r="Q9" s="4"/>
      <c r="R9" s="4" t="s">
        <v>8</v>
      </c>
      <c r="S9" s="4" t="s">
        <v>8</v>
      </c>
    </row>
    <row r="10" spans="1:22" ht="32">
      <c r="A10" s="47" t="s">
        <v>104</v>
      </c>
      <c r="B10" s="47">
        <v>0</v>
      </c>
      <c r="C10" s="46">
        <v>-18.841965342240151</v>
      </c>
      <c r="D10" s="46">
        <v>-21.74586172018649</v>
      </c>
      <c r="E10" s="35">
        <v>-21</v>
      </c>
      <c r="F10" s="35">
        <v>-21</v>
      </c>
      <c r="G10" s="47">
        <v>-27</v>
      </c>
      <c r="H10" s="47">
        <v>-28</v>
      </c>
      <c r="I10" s="47">
        <v>-29</v>
      </c>
      <c r="J10" s="47">
        <v>-30</v>
      </c>
      <c r="K10" s="182">
        <v>-31.376177200000001</v>
      </c>
      <c r="L10" s="182">
        <v>-32.932581900000002</v>
      </c>
      <c r="M10" s="182">
        <v>-37.492311700000002</v>
      </c>
      <c r="N10" s="332">
        <v>-36.580095200000002</v>
      </c>
      <c r="O10" s="174"/>
      <c r="P10" s="174"/>
      <c r="Q10" s="174"/>
      <c r="R10" s="174"/>
      <c r="S10" s="174"/>
    </row>
    <row r="11" spans="1:22" ht="32">
      <c r="A11" s="47" t="s">
        <v>110</v>
      </c>
      <c r="B11" s="174"/>
      <c r="C11" s="177"/>
      <c r="D11" s="177"/>
      <c r="E11" s="174"/>
      <c r="F11" s="174"/>
      <c r="G11" s="174"/>
      <c r="H11" s="174"/>
      <c r="I11" s="174"/>
      <c r="J11" s="174"/>
      <c r="K11" s="47">
        <v>0</v>
      </c>
      <c r="L11" s="8">
        <v>-1.892902527E-2</v>
      </c>
      <c r="M11" s="8">
        <v>-8.9125529199999998E-2</v>
      </c>
      <c r="N11" s="145">
        <v>-0.14980574129999999</v>
      </c>
      <c r="O11" s="145">
        <v>-0.2009757385</v>
      </c>
      <c r="P11" s="145">
        <v>-0.26</v>
      </c>
      <c r="Q11" s="145">
        <v>-0.12</v>
      </c>
      <c r="R11" s="255" t="s">
        <v>714</v>
      </c>
      <c r="S11" s="255" t="s">
        <v>715</v>
      </c>
      <c r="T11" s="100"/>
      <c r="U11" s="100"/>
      <c r="V11" s="100"/>
    </row>
    <row r="12" spans="1:22" ht="33" customHeight="1">
      <c r="A12" s="348" t="s">
        <v>117</v>
      </c>
      <c r="B12" s="348"/>
      <c r="C12" s="348"/>
      <c r="D12" s="348"/>
      <c r="E12" s="348"/>
      <c r="F12" s="348"/>
      <c r="G12" s="348"/>
      <c r="H12" s="348"/>
      <c r="I12" s="348"/>
      <c r="J12" s="348"/>
      <c r="K12" s="348"/>
      <c r="L12" s="348"/>
      <c r="M12" s="348"/>
      <c r="N12" s="348"/>
      <c r="O12" s="348"/>
      <c r="P12" s="348"/>
      <c r="Q12" s="348"/>
      <c r="R12" s="348"/>
      <c r="S12" s="348"/>
    </row>
    <row r="13" spans="1:22">
      <c r="A13" s="112"/>
      <c r="B13" s="112"/>
      <c r="C13" s="112"/>
      <c r="D13" s="112"/>
      <c r="E13" s="112"/>
      <c r="F13" s="112"/>
      <c r="G13" s="112"/>
      <c r="H13" s="112"/>
      <c r="I13" s="112"/>
      <c r="J13" s="112"/>
      <c r="K13" s="112"/>
      <c r="L13" s="112"/>
      <c r="M13" s="112"/>
      <c r="N13" s="112"/>
      <c r="O13" s="112"/>
      <c r="P13" s="112"/>
      <c r="Q13" s="112"/>
      <c r="R13" s="112"/>
    </row>
    <row r="14" spans="1:22" ht="32">
      <c r="S14" s="144" t="s">
        <v>81</v>
      </c>
    </row>
  </sheetData>
  <mergeCells count="1">
    <mergeCell ref="A12:S12"/>
  </mergeCells>
  <phoneticPr fontId="2"/>
  <hyperlinks>
    <hyperlink ref="S14" location="説明・目次!A1" display="目次に戻る" xr:uid="{D86405CF-E239-D04E-BA61-525869771F2F}"/>
  </hyperlinks>
  <pageMargins left="0.70866141732283472" right="0.70866141732283472" top="0.74803149606299213" bottom="0.74803149606299213" header="0.31496062992125984" footer="0.31496062992125984"/>
  <pageSetup paperSize="9" scale="37" fitToHeight="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FA0DD-C1E3-4AB2-BEB8-119435B2B592}">
  <sheetPr>
    <tabColor theme="6" tint="-0.499984740745262"/>
    <pageSetUpPr fitToPage="1"/>
  </sheetPr>
  <dimension ref="A1:J12"/>
  <sheetViews>
    <sheetView view="pageBreakPreview" zoomScaleNormal="80" zoomScaleSheetLayoutView="100" workbookViewId="0">
      <selection activeCell="J12" sqref="J12"/>
    </sheetView>
  </sheetViews>
  <sheetFormatPr baseColWidth="10" defaultColWidth="9" defaultRowHeight="15"/>
  <cols>
    <col min="1" max="1" width="18.83203125" style="1" customWidth="1"/>
    <col min="2" max="23" width="10.33203125" style="1" customWidth="1"/>
    <col min="24" max="16384" width="9" style="1"/>
  </cols>
  <sheetData>
    <row r="1" spans="1:10" ht="22">
      <c r="A1" s="248" t="s">
        <v>77</v>
      </c>
    </row>
    <row r="3" spans="1:10">
      <c r="A3" s="231" t="s">
        <v>127</v>
      </c>
    </row>
    <row r="4" spans="1:10">
      <c r="A4" s="47"/>
      <c r="B4" s="249">
        <v>2014</v>
      </c>
      <c r="C4" s="249">
        <v>2015</v>
      </c>
      <c r="D4" s="249">
        <v>2016</v>
      </c>
      <c r="E4" s="249">
        <v>2017</v>
      </c>
      <c r="F4" s="249">
        <v>2018</v>
      </c>
      <c r="G4" s="249">
        <v>2019</v>
      </c>
      <c r="H4" s="249">
        <v>2020</v>
      </c>
      <c r="I4" s="249">
        <v>2021</v>
      </c>
      <c r="J4" s="249">
        <v>2022</v>
      </c>
    </row>
    <row r="5" spans="1:10" ht="16">
      <c r="A5" s="47" t="s">
        <v>123</v>
      </c>
      <c r="B5" s="47">
        <v>657</v>
      </c>
      <c r="C5" s="47">
        <v>667</v>
      </c>
      <c r="D5" s="47">
        <v>649</v>
      </c>
      <c r="E5" s="46">
        <v>652.84569448219997</v>
      </c>
      <c r="F5" s="46">
        <v>652</v>
      </c>
      <c r="G5" s="46">
        <v>644.038542563448</v>
      </c>
      <c r="H5" s="46">
        <v>616.38524086472103</v>
      </c>
      <c r="I5" s="46">
        <v>604.62368680921702</v>
      </c>
      <c r="J5" s="46">
        <v>595.28499999999997</v>
      </c>
    </row>
    <row r="6" spans="1:10" ht="16">
      <c r="A6" s="47" t="s">
        <v>124</v>
      </c>
      <c r="B6" s="46">
        <v>283</v>
      </c>
      <c r="C6" s="46">
        <v>276</v>
      </c>
      <c r="D6" s="46">
        <v>272</v>
      </c>
      <c r="E6" s="46">
        <v>271</v>
      </c>
      <c r="F6" s="46">
        <v>263</v>
      </c>
      <c r="G6" s="46">
        <v>259.29741392179301</v>
      </c>
      <c r="H6" s="46">
        <v>241.84134091907299</v>
      </c>
      <c r="I6" s="46">
        <v>244.48283562431601</v>
      </c>
      <c r="J6" s="46">
        <v>239.751</v>
      </c>
    </row>
    <row r="7" spans="1:10" ht="16">
      <c r="A7" s="47" t="s">
        <v>115</v>
      </c>
      <c r="B7" s="46">
        <v>277</v>
      </c>
      <c r="C7" s="46">
        <v>286</v>
      </c>
      <c r="D7" s="46">
        <v>291</v>
      </c>
      <c r="E7" s="46">
        <v>290</v>
      </c>
      <c r="F7" s="46">
        <v>291</v>
      </c>
      <c r="G7" s="46">
        <v>290.745054794</v>
      </c>
      <c r="H7" s="46">
        <v>278.03781056064798</v>
      </c>
      <c r="I7" s="46">
        <v>264.378400540455</v>
      </c>
      <c r="J7" s="46">
        <v>256.31599999999997</v>
      </c>
    </row>
    <row r="8" spans="1:10" ht="16">
      <c r="A8" s="47" t="s">
        <v>125</v>
      </c>
      <c r="B8" s="46">
        <v>33</v>
      </c>
      <c r="C8" s="46">
        <v>37</v>
      </c>
      <c r="D8" s="46">
        <v>39</v>
      </c>
      <c r="E8" s="46">
        <v>43</v>
      </c>
      <c r="F8" s="46">
        <v>49</v>
      </c>
      <c r="G8" s="46">
        <v>46.391667644854998</v>
      </c>
      <c r="H8" s="46">
        <v>45.238001738999998</v>
      </c>
      <c r="I8" s="46">
        <v>45.473796920245498</v>
      </c>
      <c r="J8" s="46">
        <v>51.191000000000003</v>
      </c>
    </row>
    <row r="9" spans="1:10" ht="16">
      <c r="A9" s="47" t="s">
        <v>126</v>
      </c>
      <c r="B9" s="46">
        <v>64</v>
      </c>
      <c r="C9" s="46">
        <v>68</v>
      </c>
      <c r="D9" s="46">
        <v>47</v>
      </c>
      <c r="E9" s="46">
        <v>48.845694482200003</v>
      </c>
      <c r="F9" s="46">
        <v>49</v>
      </c>
      <c r="G9" s="46">
        <v>47.6044062028</v>
      </c>
      <c r="H9" s="46">
        <v>51.268087645999998</v>
      </c>
      <c r="I9" s="46">
        <v>50.288653724200003</v>
      </c>
      <c r="J9" s="46">
        <v>48.027999999999999</v>
      </c>
    </row>
    <row r="10" spans="1:10" ht="38.25" customHeight="1">
      <c r="A10" s="348" t="s">
        <v>119</v>
      </c>
      <c r="B10" s="348"/>
      <c r="C10" s="348"/>
      <c r="D10" s="348"/>
      <c r="E10" s="348"/>
      <c r="F10" s="348"/>
      <c r="G10" s="348"/>
      <c r="H10" s="348"/>
      <c r="I10" s="348"/>
      <c r="J10" s="348"/>
    </row>
    <row r="11" spans="1:10">
      <c r="A11" s="112"/>
      <c r="B11" s="112"/>
      <c r="C11" s="112"/>
      <c r="D11" s="112"/>
      <c r="E11" s="112"/>
      <c r="F11" s="112"/>
      <c r="G11" s="112"/>
      <c r="H11" s="112"/>
      <c r="I11" s="112"/>
      <c r="J11" s="112"/>
    </row>
    <row r="12" spans="1:10" ht="32">
      <c r="H12" s="165"/>
      <c r="I12" s="165"/>
      <c r="J12" s="144" t="s">
        <v>81</v>
      </c>
    </row>
  </sheetData>
  <mergeCells count="1">
    <mergeCell ref="A10:J10"/>
  </mergeCells>
  <phoneticPr fontId="2"/>
  <hyperlinks>
    <hyperlink ref="J12" location="説明・目次!A1" display="目次に戻る" xr:uid="{1F6D8424-98C8-F64A-8111-AE81F2759F9C}"/>
  </hyperlinks>
  <pageMargins left="0.70866141732283472" right="0.70866141732283472" top="0.74803149606299213" bottom="0.74803149606299213" header="0.31496062992125984" footer="0.31496062992125984"/>
  <pageSetup paperSize="9" scale="73" fitToHeight="0"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94F0F-6FB5-4CAE-9925-3CE3C6118D19}">
  <sheetPr>
    <tabColor theme="6" tint="-0.499984740745262"/>
    <pageSetUpPr fitToPage="1"/>
  </sheetPr>
  <dimension ref="A1:J12"/>
  <sheetViews>
    <sheetView view="pageBreakPreview" zoomScaleNormal="80" zoomScaleSheetLayoutView="100" workbookViewId="0">
      <selection activeCell="J12" sqref="J12"/>
    </sheetView>
  </sheetViews>
  <sheetFormatPr baseColWidth="10" defaultColWidth="9" defaultRowHeight="15"/>
  <cols>
    <col min="1" max="1" width="18.83203125" style="1" customWidth="1"/>
    <col min="2" max="23" width="10.33203125" style="1" customWidth="1"/>
    <col min="24" max="16384" width="9" style="1"/>
  </cols>
  <sheetData>
    <row r="1" spans="1:10" ht="22">
      <c r="A1" s="248" t="s">
        <v>77</v>
      </c>
    </row>
    <row r="3" spans="1:10">
      <c r="A3" s="231" t="s">
        <v>128</v>
      </c>
    </row>
    <row r="4" spans="1:10">
      <c r="A4" s="47"/>
      <c r="B4" s="249">
        <v>2014</v>
      </c>
      <c r="C4" s="249">
        <v>2015</v>
      </c>
      <c r="D4" s="249">
        <v>2016</v>
      </c>
      <c r="E4" s="249">
        <v>2017</v>
      </c>
      <c r="F4" s="249">
        <v>2018</v>
      </c>
      <c r="G4" s="249">
        <v>2019</v>
      </c>
      <c r="H4" s="249">
        <v>2020</v>
      </c>
      <c r="I4" s="249">
        <v>2021</v>
      </c>
      <c r="J4" s="249">
        <v>2022</v>
      </c>
    </row>
    <row r="5" spans="1:10" ht="16">
      <c r="A5" s="47" t="s">
        <v>123</v>
      </c>
      <c r="B5" s="46">
        <v>379</v>
      </c>
      <c r="C5" s="46">
        <v>405</v>
      </c>
      <c r="D5" s="46">
        <v>391</v>
      </c>
      <c r="E5" s="46">
        <v>403.892</v>
      </c>
      <c r="F5" s="46">
        <v>385.20299999999997</v>
      </c>
      <c r="G5" s="46">
        <v>318.78800000000001</v>
      </c>
      <c r="H5" s="46">
        <v>282.30099999999999</v>
      </c>
      <c r="I5" s="46">
        <v>239.97399999999999</v>
      </c>
      <c r="J5" s="46">
        <v>183.01300000000001</v>
      </c>
    </row>
    <row r="6" spans="1:10" ht="16">
      <c r="A6" s="47" t="s">
        <v>124</v>
      </c>
      <c r="B6" s="46">
        <v>171</v>
      </c>
      <c r="C6" s="46">
        <v>185</v>
      </c>
      <c r="D6" s="46">
        <v>169</v>
      </c>
      <c r="E6" s="46">
        <v>173</v>
      </c>
      <c r="F6" s="46">
        <v>157</v>
      </c>
      <c r="G6" s="46">
        <v>98.048000000000002</v>
      </c>
      <c r="H6" s="46">
        <v>67.637643186999995</v>
      </c>
      <c r="I6" s="46">
        <v>18.624976927999999</v>
      </c>
      <c r="J6" s="46">
        <v>2.504</v>
      </c>
    </row>
    <row r="7" spans="1:10" ht="16">
      <c r="A7" s="47" t="s">
        <v>115</v>
      </c>
      <c r="B7" s="46">
        <v>172</v>
      </c>
      <c r="C7" s="46">
        <v>181</v>
      </c>
      <c r="D7" s="46">
        <v>200</v>
      </c>
      <c r="E7" s="46">
        <v>208</v>
      </c>
      <c r="F7" s="46">
        <v>207</v>
      </c>
      <c r="G7" s="46">
        <v>213.755999753</v>
      </c>
      <c r="H7" s="46">
        <v>207.63196186499999</v>
      </c>
      <c r="I7" s="46">
        <v>213.03576448348201</v>
      </c>
      <c r="J7" s="46">
        <v>173.11199999999999</v>
      </c>
    </row>
    <row r="8" spans="1:10" ht="16">
      <c r="A8" s="47" t="s">
        <v>125</v>
      </c>
      <c r="B8" s="46">
        <v>19</v>
      </c>
      <c r="C8" s="46">
        <v>22</v>
      </c>
      <c r="D8" s="46">
        <v>14</v>
      </c>
      <c r="E8" s="46">
        <v>14</v>
      </c>
      <c r="F8" s="46">
        <v>14</v>
      </c>
      <c r="G8" s="46">
        <v>6.1749999999999998</v>
      </c>
      <c r="H8" s="46">
        <v>6.3974316343303697</v>
      </c>
      <c r="I8" s="46">
        <v>7.6681843932172704</v>
      </c>
      <c r="J8" s="46">
        <v>6.72</v>
      </c>
    </row>
    <row r="9" spans="1:10" ht="16">
      <c r="A9" s="47" t="s">
        <v>126</v>
      </c>
      <c r="B9" s="46">
        <v>17</v>
      </c>
      <c r="C9" s="46">
        <v>17</v>
      </c>
      <c r="D9" s="46">
        <v>8</v>
      </c>
      <c r="E9" s="46">
        <v>7.5979999999999999</v>
      </c>
      <c r="F9" s="46">
        <v>7.5979999999999999</v>
      </c>
      <c r="G9" s="46">
        <v>0.81</v>
      </c>
      <c r="H9" s="46">
        <v>0.63400000000000001</v>
      </c>
      <c r="I9" s="46">
        <v>0.64500000000000002</v>
      </c>
      <c r="J9" s="46">
        <v>0.64500000000000002</v>
      </c>
    </row>
    <row r="10" spans="1:10" ht="56" customHeight="1">
      <c r="A10" s="348" t="s">
        <v>132</v>
      </c>
      <c r="B10" s="348"/>
      <c r="C10" s="348"/>
      <c r="D10" s="348"/>
      <c r="E10" s="348"/>
      <c r="F10" s="348"/>
      <c r="G10" s="348"/>
      <c r="H10" s="348"/>
      <c r="I10" s="348"/>
      <c r="J10" s="348"/>
    </row>
    <row r="11" spans="1:10">
      <c r="A11" s="112"/>
      <c r="B11" s="112"/>
      <c r="C11" s="112"/>
      <c r="D11" s="112"/>
      <c r="E11" s="112"/>
      <c r="F11" s="112"/>
      <c r="G11" s="112"/>
      <c r="H11" s="112"/>
      <c r="I11" s="112"/>
      <c r="J11" s="112"/>
    </row>
    <row r="12" spans="1:10" ht="32">
      <c r="H12" s="165"/>
      <c r="I12" s="165"/>
      <c r="J12" s="256" t="s">
        <v>131</v>
      </c>
    </row>
  </sheetData>
  <mergeCells count="1">
    <mergeCell ref="A10:J10"/>
  </mergeCells>
  <phoneticPr fontId="2"/>
  <hyperlinks>
    <hyperlink ref="J12" location="説明・目次!A1" display="説明・目次!A1" xr:uid="{B9BE60A1-EF75-2B43-80AD-BF5BF440A226}"/>
  </hyperlinks>
  <pageMargins left="0.70866141732283472" right="0.70866141732283472" top="0.74803149606299213" bottom="0.74803149606299213" header="0.31496062992125984" footer="0.31496062992125984"/>
  <pageSetup paperSize="9" scale="73"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69</vt:i4>
      </vt:variant>
      <vt:variant>
        <vt:lpstr>名前付き一覧</vt:lpstr>
      </vt:variant>
      <vt:variant>
        <vt:i4>63</vt:i4>
      </vt:variant>
    </vt:vector>
  </HeadingPairs>
  <TitlesOfParts>
    <vt:vector size="132" baseType="lpstr">
      <vt:lpstr>説明・目次</vt:lpstr>
      <vt:lpstr>E-01</vt:lpstr>
      <vt:lpstr>E-02</vt:lpstr>
      <vt:lpstr>E-03</vt:lpstr>
      <vt:lpstr>E-04</vt:lpstr>
      <vt:lpstr>E-05</vt:lpstr>
      <vt:lpstr>E-06</vt:lpstr>
      <vt:lpstr>E-07</vt:lpstr>
      <vt:lpstr>E-08</vt:lpstr>
      <vt:lpstr>E-09</vt:lpstr>
      <vt:lpstr>E-10</vt:lpstr>
      <vt:lpstr>E-11</vt:lpstr>
      <vt:lpstr>E-12</vt:lpstr>
      <vt:lpstr>E-13</vt:lpstr>
      <vt:lpstr>E-14</vt:lpstr>
      <vt:lpstr>E-15</vt:lpstr>
      <vt:lpstr>E-16</vt:lpstr>
      <vt:lpstr>E-17</vt:lpstr>
      <vt:lpstr>E-18</vt:lpstr>
      <vt:lpstr>E-19</vt:lpstr>
      <vt:lpstr>E-20</vt:lpstr>
      <vt:lpstr>E-21</vt:lpstr>
      <vt:lpstr>E-22</vt:lpstr>
      <vt:lpstr>E-23</vt:lpstr>
      <vt:lpstr>E-24</vt:lpstr>
      <vt:lpstr>E-25</vt:lpstr>
      <vt:lpstr>E-26</vt:lpstr>
      <vt:lpstr>E-27</vt:lpstr>
      <vt:lpstr>E-28</vt:lpstr>
      <vt:lpstr>E-29</vt:lpstr>
      <vt:lpstr>S-01</vt:lpstr>
      <vt:lpstr>S-02</vt:lpstr>
      <vt:lpstr>S-03</vt:lpstr>
      <vt:lpstr>S-04</vt:lpstr>
      <vt:lpstr>S-05</vt:lpstr>
      <vt:lpstr>S-06</vt:lpstr>
      <vt:lpstr>S-07</vt:lpstr>
      <vt:lpstr>S-08</vt:lpstr>
      <vt:lpstr>S-09</vt:lpstr>
      <vt:lpstr>S-10</vt:lpstr>
      <vt:lpstr>S-11</vt:lpstr>
      <vt:lpstr>S-12</vt:lpstr>
      <vt:lpstr>S-13</vt:lpstr>
      <vt:lpstr>S-14</vt:lpstr>
      <vt:lpstr>S-15</vt:lpstr>
      <vt:lpstr>S-16</vt:lpstr>
      <vt:lpstr>S-17</vt:lpstr>
      <vt:lpstr>S-18</vt:lpstr>
      <vt:lpstr>S-19</vt:lpstr>
      <vt:lpstr>S-20</vt:lpstr>
      <vt:lpstr>S-21</vt:lpstr>
      <vt:lpstr>S-22</vt:lpstr>
      <vt:lpstr>S-23</vt:lpstr>
      <vt:lpstr>S-24</vt:lpstr>
      <vt:lpstr>S-25</vt:lpstr>
      <vt:lpstr>S-26</vt:lpstr>
      <vt:lpstr>S-27</vt:lpstr>
      <vt:lpstr>S-28</vt:lpstr>
      <vt:lpstr>S-29</vt:lpstr>
      <vt:lpstr>S-30</vt:lpstr>
      <vt:lpstr>S-31</vt:lpstr>
      <vt:lpstr>S-32</vt:lpstr>
      <vt:lpstr>G-01</vt:lpstr>
      <vt:lpstr>G-02</vt:lpstr>
      <vt:lpstr>G-03</vt:lpstr>
      <vt:lpstr>G-04</vt:lpstr>
      <vt:lpstr>G-05</vt:lpstr>
      <vt:lpstr>G-06</vt:lpstr>
      <vt:lpstr>G-07</vt:lpstr>
      <vt:lpstr>'E-01'!Print_Area</vt:lpstr>
      <vt:lpstr>'E-02'!Print_Area</vt:lpstr>
      <vt:lpstr>'E-03'!Print_Area</vt:lpstr>
      <vt:lpstr>'E-04'!Print_Area</vt:lpstr>
      <vt:lpstr>'E-05'!Print_Area</vt:lpstr>
      <vt:lpstr>'E-06'!Print_Area</vt:lpstr>
      <vt:lpstr>'E-07'!Print_Area</vt:lpstr>
      <vt:lpstr>'E-08'!Print_Area</vt:lpstr>
      <vt:lpstr>'E-09'!Print_Area</vt:lpstr>
      <vt:lpstr>'E-10'!Print_Area</vt:lpstr>
      <vt:lpstr>'E-11'!Print_Area</vt:lpstr>
      <vt:lpstr>'E-12'!Print_Area</vt:lpstr>
      <vt:lpstr>'E-13'!Print_Area</vt:lpstr>
      <vt:lpstr>'E-14'!Print_Area</vt:lpstr>
      <vt:lpstr>'E-15'!Print_Area</vt:lpstr>
      <vt:lpstr>'E-16'!Print_Area</vt:lpstr>
      <vt:lpstr>'E-17'!Print_Area</vt:lpstr>
      <vt:lpstr>'E-18'!Print_Area</vt:lpstr>
      <vt:lpstr>'E-19'!Print_Area</vt:lpstr>
      <vt:lpstr>'E-20'!Print_Area</vt:lpstr>
      <vt:lpstr>'E-21'!Print_Area</vt:lpstr>
      <vt:lpstr>'E-22'!Print_Area</vt:lpstr>
      <vt:lpstr>'E-23'!Print_Area</vt:lpstr>
      <vt:lpstr>'E-24'!Print_Area</vt:lpstr>
      <vt:lpstr>'E-25'!Print_Area</vt:lpstr>
      <vt:lpstr>'E-26'!Print_Area</vt:lpstr>
      <vt:lpstr>'E-27'!Print_Area</vt:lpstr>
      <vt:lpstr>'E-28'!Print_Area</vt:lpstr>
      <vt:lpstr>'E-29'!Print_Area</vt:lpstr>
      <vt:lpstr>'G-05'!Print_Area</vt:lpstr>
      <vt:lpstr>'G-06'!Print_Area</vt:lpstr>
      <vt:lpstr>'G-07'!Print_Area</vt:lpstr>
      <vt:lpstr>'S-01'!Print_Area</vt:lpstr>
      <vt:lpstr>'S-02'!Print_Area</vt:lpstr>
      <vt:lpstr>'S-03'!Print_Area</vt:lpstr>
      <vt:lpstr>'S-04'!Print_Area</vt:lpstr>
      <vt:lpstr>'S-05'!Print_Area</vt:lpstr>
      <vt:lpstr>'S-06'!Print_Area</vt:lpstr>
      <vt:lpstr>'S-07'!Print_Area</vt:lpstr>
      <vt:lpstr>'S-08'!Print_Area</vt:lpstr>
      <vt:lpstr>'S-09'!Print_Area</vt:lpstr>
      <vt:lpstr>'S-10'!Print_Area</vt:lpstr>
      <vt:lpstr>'S-11'!Print_Area</vt:lpstr>
      <vt:lpstr>'S-12'!Print_Area</vt:lpstr>
      <vt:lpstr>'S-13'!Print_Area</vt:lpstr>
      <vt:lpstr>'S-15'!Print_Area</vt:lpstr>
      <vt:lpstr>'S-16'!Print_Area</vt:lpstr>
      <vt:lpstr>'S-17'!Print_Area</vt:lpstr>
      <vt:lpstr>'S-18'!Print_Area</vt:lpstr>
      <vt:lpstr>'S-19'!Print_Area</vt:lpstr>
      <vt:lpstr>'S-20'!Print_Area</vt:lpstr>
      <vt:lpstr>'S-21'!Print_Area</vt:lpstr>
      <vt:lpstr>'S-22'!Print_Area</vt:lpstr>
      <vt:lpstr>'S-23'!Print_Area</vt:lpstr>
      <vt:lpstr>'S-24'!Print_Area</vt:lpstr>
      <vt:lpstr>'S-25'!Print_Area</vt:lpstr>
      <vt:lpstr>'S-26'!Print_Area</vt:lpstr>
      <vt:lpstr>'S-27'!Print_Area</vt:lpstr>
      <vt:lpstr>'S-28'!Print_Area</vt:lpstr>
      <vt:lpstr>'S-30'!Print_Area</vt:lpstr>
      <vt:lpstr>'S-31'!Print_Area</vt:lpstr>
      <vt:lpstr>'S-32'!Print_Area</vt:lpstr>
      <vt:lpstr>説明・目次!Print_Area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2020-04-15T04:51:54Z</dcterms:created>
  <dcterms:modified xsi:type="dcterms:W3CDTF">2023-07-26T10:38:10Z</dcterms:modified>
</cp:coreProperties>
</file>