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9"/>
  <workbookPr filterPrivacy="1" defaultThemeVersion="124226"/>
  <xr:revisionPtr revIDLastSave="0" documentId="13_ncr:1_{2E717A27-85C8-6248-B510-AE8299DB8669}" xr6:coauthVersionLast="47" xr6:coauthVersionMax="47" xr10:uidLastSave="{00000000-0000-0000-0000-000000000000}"/>
  <bookViews>
    <workbookView xWindow="26920" yWindow="500" windowWidth="22620" windowHeight="18420" tabRatio="944" xr2:uid="{00000000-000D-0000-FFFF-FFFF00000000}"/>
  </bookViews>
  <sheets>
    <sheet name="説明・目次" sheetId="1" r:id="rId1"/>
    <sheet name="E-01" sheetId="9" r:id="rId2"/>
    <sheet name="E-02" sheetId="10" r:id="rId3"/>
    <sheet name="E-03" sheetId="11" r:id="rId4"/>
    <sheet name="E-04" sheetId="12" r:id="rId5"/>
    <sheet name="E-05" sheetId="13" r:id="rId6"/>
    <sheet name="E-06" sheetId="14" r:id="rId7"/>
    <sheet name="E-07" sheetId="16" r:id="rId8"/>
    <sheet name="E-08" sheetId="17" r:id="rId9"/>
    <sheet name="E-09" sheetId="18" r:id="rId10"/>
    <sheet name="E-10" sheetId="19" r:id="rId11"/>
    <sheet name="E-11" sheetId="20" r:id="rId12"/>
    <sheet name="E-12" sheetId="21" r:id="rId13"/>
    <sheet name="E-13" sheetId="22" r:id="rId14"/>
    <sheet name="E-14" sheetId="2" r:id="rId15"/>
    <sheet name="E-15" sheetId="23" r:id="rId16"/>
    <sheet name="E-16" sheetId="26" r:id="rId17"/>
    <sheet name="E-17" sheetId="27" r:id="rId18"/>
    <sheet name="E-18" sheetId="25" r:id="rId19"/>
    <sheet name="E-19" sheetId="28" r:id="rId20"/>
    <sheet name="E-20" sheetId="29" r:id="rId21"/>
    <sheet name="E-21" sheetId="30" r:id="rId22"/>
    <sheet name="E-22" sheetId="31" r:id="rId23"/>
    <sheet name="E-23" sheetId="42" r:id="rId24"/>
    <sheet name="E-24" sheetId="33" r:id="rId25"/>
    <sheet name="E-25" sheetId="35" r:id="rId26"/>
    <sheet name="E-26" sheetId="34" r:id="rId27"/>
    <sheet name="E-27" sheetId="36" r:id="rId28"/>
    <sheet name="E-28" sheetId="41" r:id="rId29"/>
    <sheet name="E-29" sheetId="6" r:id="rId30"/>
    <sheet name="S-01" sheetId="7" r:id="rId31"/>
    <sheet name="S-02" sheetId="43" r:id="rId32"/>
    <sheet name="S-03" sheetId="45" r:id="rId33"/>
    <sheet name="S-04" sheetId="67" r:id="rId34"/>
    <sheet name="S-05" sheetId="64" r:id="rId35"/>
    <sheet name="S-06" sheetId="69" r:id="rId36"/>
    <sheet name="S-07" sheetId="71" r:id="rId37"/>
    <sheet name="S-08" sheetId="72" r:id="rId38"/>
    <sheet name="S-09" sheetId="63" r:id="rId39"/>
    <sheet name="S-10" sheetId="73" r:id="rId40"/>
    <sheet name="S-11" sheetId="74" r:id="rId41"/>
    <sheet name="S-12" sheetId="75" r:id="rId42"/>
    <sheet name="S-13" sheetId="77" r:id="rId43"/>
    <sheet name="S-14" sheetId="76" r:id="rId44"/>
    <sheet name="S-15" sheetId="50" r:id="rId45"/>
    <sheet name="S-16" sheetId="78" r:id="rId46"/>
    <sheet name="S-17" sheetId="79" r:id="rId47"/>
    <sheet name="S-18" sheetId="80" r:id="rId48"/>
    <sheet name="S-19" sheetId="81" r:id="rId49"/>
    <sheet name="S-20" sheetId="82" r:id="rId50"/>
    <sheet name="S-21" sheetId="68" r:id="rId51"/>
    <sheet name="S-22" sheetId="66" r:id="rId52"/>
    <sheet name="S-23" sheetId="86" r:id="rId53"/>
    <sheet name="S-24" sheetId="65" r:id="rId54"/>
    <sheet name="S-25" sheetId="70" r:id="rId55"/>
    <sheet name="S-26" sheetId="84" r:id="rId56"/>
    <sheet name="S-27" sheetId="83" r:id="rId57"/>
    <sheet name="S-28" sheetId="85" r:id="rId58"/>
    <sheet name="S-29" sheetId="53" r:id="rId59"/>
    <sheet name="S-30" sheetId="54" r:id="rId60"/>
    <sheet name="S-31" sheetId="55" r:id="rId61"/>
    <sheet name="S-32" sheetId="62" r:id="rId62"/>
    <sheet name="G-01" sheetId="56" r:id="rId63"/>
    <sheet name="G-02" sheetId="57" r:id="rId64"/>
    <sheet name="G-03" sheetId="58" r:id="rId65"/>
    <sheet name="G-04" sheetId="8" r:id="rId66"/>
    <sheet name="G-05" sheetId="4" r:id="rId67"/>
    <sheet name="G-06" sheetId="59" r:id="rId68"/>
    <sheet name="G-07" sheetId="60" r:id="rId69"/>
  </sheets>
  <definedNames>
    <definedName name="_xlnm.Print_Area" localSheetId="1">'E-01'!$A$1:$O$7</definedName>
    <definedName name="_xlnm.Print_Area" localSheetId="2">'E-02'!$A$1:$H$11</definedName>
    <definedName name="_xlnm.Print_Area" localSheetId="3">'E-03'!$A$1:$N$12</definedName>
    <definedName name="_xlnm.Print_Area" localSheetId="4">'E-04'!$A$1:$R$14</definedName>
    <definedName name="_xlnm.Print_Area" localSheetId="5">'E-05'!$A$1:$O$10</definedName>
    <definedName name="_xlnm.Print_Area" localSheetId="6">'E-06'!$A$1:$S$14</definedName>
    <definedName name="_xlnm.Print_Area" localSheetId="7">'E-07'!$A$1:$J$12</definedName>
    <definedName name="_xlnm.Print_Area" localSheetId="8">'E-08'!$A$1:$J$12</definedName>
    <definedName name="_xlnm.Print_Area" localSheetId="9">'E-09'!$A$1:$J$11</definedName>
    <definedName name="_xlnm.Print_Area" localSheetId="10">'E-10'!$A$1:$J$11</definedName>
    <definedName name="_xlnm.Print_Area" localSheetId="11">'E-11'!$A$1:$J$22</definedName>
    <definedName name="_xlnm.Print_Area" localSheetId="12">'E-12'!$A$1:$N$10</definedName>
    <definedName name="_xlnm.Print_Area" localSheetId="13">'E-13'!$A$1:$N$11</definedName>
    <definedName name="_xlnm.Print_Area" localSheetId="14">'E-14'!$A$1:$O$10</definedName>
    <definedName name="_xlnm.Print_Area" localSheetId="15">'E-15'!$A$1:$R$13</definedName>
    <definedName name="_xlnm.Print_Area" localSheetId="16">'E-16'!$A$1:$I$15</definedName>
    <definedName name="_xlnm.Print_Area" localSheetId="17">'E-17'!$A$1:$J$13</definedName>
    <definedName name="_xlnm.Print_Area" localSheetId="18">'E-18'!$A$1:$P$13</definedName>
    <definedName name="_xlnm.Print_Area" localSheetId="19">'E-19'!$A$1:$N$11</definedName>
    <definedName name="_xlnm.Print_Area" localSheetId="20">'E-20'!$A$1:$P$10</definedName>
    <definedName name="_xlnm.Print_Area" localSheetId="21">'E-21'!$A$1:$J$9</definedName>
    <definedName name="_xlnm.Print_Area" localSheetId="22">'E-22'!$A$1:$P$13</definedName>
    <definedName name="_xlnm.Print_Area" localSheetId="23">'E-23'!$A$1:$O$13</definedName>
    <definedName name="_xlnm.Print_Area" localSheetId="24">'E-24'!$A$1:$S$11</definedName>
    <definedName name="_xlnm.Print_Area" localSheetId="25">'E-25'!$A$1:$Q$13</definedName>
    <definedName name="_xlnm.Print_Area" localSheetId="26">'E-26'!$A$1:$I$9</definedName>
    <definedName name="_xlnm.Print_Area" localSheetId="27">'E-27'!$A$1:$O$64</definedName>
    <definedName name="_xlnm.Print_Area" localSheetId="28">'E-28'!$A$1:$AM$62</definedName>
    <definedName name="_xlnm.Print_Area" localSheetId="29">'E-29'!$A$1:$U$24</definedName>
    <definedName name="_xlnm.Print_Area" localSheetId="66">'G-05'!$A$1:$G$24</definedName>
    <definedName name="_xlnm.Print_Area" localSheetId="67">'G-06'!$A$1:$J$90</definedName>
    <definedName name="_xlnm.Print_Area" localSheetId="68">'G-07'!$A$1:$G$72</definedName>
    <definedName name="_xlnm.Print_Area" localSheetId="30">'S-01'!$A$1:$O$8</definedName>
    <definedName name="_xlnm.Print_Area" localSheetId="31">'S-02'!$A$1:$H$12</definedName>
    <definedName name="_xlnm.Print_Area" localSheetId="32">'S-03'!$A$1:$P$9</definedName>
    <definedName name="_xlnm.Print_Area" localSheetId="33">'S-04'!$A$1:$G$17</definedName>
    <definedName name="_xlnm.Print_Area" localSheetId="34">'S-05'!$A$1:$Q$21</definedName>
    <definedName name="_xlnm.Print_Area" localSheetId="35">'S-06'!$A$1:$D$21</definedName>
    <definedName name="_xlnm.Print_Area" localSheetId="36">'S-07'!$A$1:$D$14</definedName>
    <definedName name="_xlnm.Print_Area" localSheetId="37">'S-08'!$A$1:$G$12</definedName>
    <definedName name="_xlnm.Print_Area" localSheetId="38">'S-09'!$A$1:$G$13</definedName>
    <definedName name="_xlnm.Print_Area" localSheetId="39">'S-10'!$A$1:$G$21</definedName>
    <definedName name="_xlnm.Print_Area" localSheetId="40">'S-11'!$A$1:$G$15</definedName>
    <definedName name="_xlnm.Print_Area" localSheetId="41">'S-12'!$A$1:$F$10</definedName>
    <definedName name="_xlnm.Print_Area" localSheetId="42">'S-13'!$A$1:$F$10</definedName>
    <definedName name="_xlnm.Print_Area" localSheetId="43">'S-14'!$A$1:$F$22</definedName>
    <definedName name="_xlnm.Print_Area" localSheetId="44">'S-15'!$A$1:$M$11</definedName>
    <definedName name="_xlnm.Print_Area" localSheetId="45">'S-16'!$A$1:$G$13</definedName>
    <definedName name="_xlnm.Print_Area" localSheetId="46">'S-17'!$A$1:$G$12</definedName>
    <definedName name="_xlnm.Print_Area" localSheetId="47">'S-18'!$A$1:$G$14</definedName>
    <definedName name="_xlnm.Print_Area" localSheetId="48">'S-19'!$A$1:$G$12</definedName>
    <definedName name="_xlnm.Print_Area" localSheetId="49">'S-20'!$A$1:$G$14</definedName>
    <definedName name="_xlnm.Print_Area" localSheetId="50">'S-21'!$A$1:$H$25</definedName>
    <definedName name="_xlnm.Print_Area" localSheetId="51">'S-22'!$A$1:$G$31</definedName>
    <definedName name="_xlnm.Print_Area" localSheetId="52">'S-23'!$A$1:$M$13</definedName>
    <definedName name="_xlnm.Print_Area" localSheetId="53">'S-24'!$A$1:$M$14</definedName>
    <definedName name="_xlnm.Print_Area" localSheetId="54">'S-25'!$A$1:$F$11</definedName>
    <definedName name="_xlnm.Print_Area" localSheetId="55">'S-26'!$A$1:$D$16</definedName>
    <definedName name="_xlnm.Print_Area" localSheetId="56">'S-27'!$A$1:$F$20</definedName>
    <definedName name="_xlnm.Print_Area" localSheetId="57">'S-28'!$A$1:$F$18</definedName>
    <definedName name="_xlnm.Print_Area" localSheetId="59">'S-30'!$A$1:$L$20</definedName>
    <definedName name="_xlnm.Print_Area" localSheetId="60">'S-31'!$A$1:$J$31</definedName>
    <definedName name="_xlnm.Print_Area" localSheetId="61">'S-32'!$A$1:$E$9</definedName>
    <definedName name="_xlnm.Print_Area" localSheetId="0">説明・目次!$A$1:$B$48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0" i="20" l="1"/>
  <c r="O5" i="29"/>
  <c r="N55" i="36"/>
  <c r="F8" i="78" l="1"/>
  <c r="F7" i="78"/>
  <c r="F6" i="78"/>
  <c r="F5" i="78"/>
  <c r="M8" i="86"/>
  <c r="J8" i="86"/>
  <c r="G8" i="86"/>
  <c r="D8" i="86"/>
  <c r="C6" i="84"/>
  <c r="C5" i="84"/>
  <c r="C5" i="29" l="1"/>
  <c r="D5" i="29"/>
  <c r="E5" i="29"/>
  <c r="F5" i="29"/>
  <c r="G5" i="29"/>
  <c r="H5" i="29"/>
  <c r="I5" i="29"/>
  <c r="J5" i="29"/>
  <c r="K5" i="29"/>
  <c r="L5" i="29"/>
  <c r="M5" i="29"/>
  <c r="N5" i="29"/>
  <c r="P5" i="29"/>
  <c r="B5" i="29"/>
  <c r="E8" i="78" l="1"/>
  <c r="D8" i="78"/>
  <c r="C8" i="78"/>
  <c r="E7" i="78"/>
  <c r="D7" i="78"/>
  <c r="C7" i="78"/>
  <c r="M7" i="45" l="1"/>
  <c r="L7" i="45"/>
  <c r="K7" i="45"/>
  <c r="J7" i="45"/>
  <c r="I7" i="45"/>
  <c r="H7" i="45"/>
  <c r="G7" i="45"/>
  <c r="F7" i="45"/>
  <c r="E7" i="45"/>
  <c r="D7" i="45"/>
  <c r="C7" i="45"/>
  <c r="B7" i="45"/>
  <c r="H22" i="36"/>
  <c r="G22" i="36"/>
  <c r="F22" i="36"/>
  <c r="D22" i="36"/>
  <c r="C22" i="36"/>
  <c r="B22" i="36"/>
  <c r="H17" i="36"/>
  <c r="G17" i="36"/>
  <c r="F17" i="36"/>
  <c r="D17" i="36"/>
  <c r="C17" i="36"/>
  <c r="B17" i="36"/>
  <c r="H12" i="36"/>
  <c r="G12" i="36"/>
  <c r="F12" i="36"/>
  <c r="D12" i="36"/>
  <c r="C12" i="36"/>
  <c r="B12" i="36"/>
</calcChain>
</file>

<file path=xl/sharedStrings.xml><?xml version="1.0" encoding="utf-8"?>
<sst xmlns="http://schemas.openxmlformats.org/spreadsheetml/2006/main" count="2853" uniqueCount="835">
  <si>
    <t>2009年</t>
    <rPh sb="4" eb="5">
      <t>ネン</t>
    </rPh>
    <phoneticPr fontId="2"/>
  </si>
  <si>
    <t>2010年</t>
    <rPh sb="4" eb="5">
      <t>ネン</t>
    </rPh>
    <phoneticPr fontId="2"/>
  </si>
  <si>
    <t>2011年</t>
    <rPh sb="4" eb="5">
      <t>ネン</t>
    </rPh>
    <phoneticPr fontId="2"/>
  </si>
  <si>
    <t>2013年</t>
    <rPh sb="4" eb="5">
      <t>ネン</t>
    </rPh>
    <phoneticPr fontId="2"/>
  </si>
  <si>
    <t>2014年</t>
    <rPh sb="4" eb="5">
      <t>ネン</t>
    </rPh>
    <phoneticPr fontId="2"/>
  </si>
  <si>
    <t>2015年</t>
    <rPh sb="4" eb="5">
      <t>ネン</t>
    </rPh>
    <phoneticPr fontId="2"/>
  </si>
  <si>
    <t>2016年</t>
    <rPh sb="4" eb="5">
      <t>ネン</t>
    </rPh>
    <phoneticPr fontId="2"/>
  </si>
  <si>
    <t>2017年</t>
    <rPh sb="4" eb="5">
      <t>ネン</t>
    </rPh>
    <phoneticPr fontId="2"/>
  </si>
  <si>
    <t>2018年</t>
    <rPh sb="4" eb="5">
      <t>ネン</t>
    </rPh>
    <phoneticPr fontId="2"/>
  </si>
  <si>
    <t>2019年</t>
    <rPh sb="4" eb="5">
      <t>ネン</t>
    </rPh>
    <phoneticPr fontId="2"/>
  </si>
  <si>
    <t>2005年</t>
    <rPh sb="4" eb="5">
      <t>ネン</t>
    </rPh>
    <phoneticPr fontId="2"/>
  </si>
  <si>
    <t>2007年</t>
    <rPh sb="4" eb="5">
      <t>ネン</t>
    </rPh>
    <phoneticPr fontId="2"/>
  </si>
  <si>
    <t>2008年</t>
    <rPh sb="4" eb="5">
      <t>ネン</t>
    </rPh>
    <phoneticPr fontId="2"/>
  </si>
  <si>
    <r>
      <t>2012年</t>
    </r>
    <r>
      <rPr>
        <vertAlign val="superscript"/>
        <sz val="10"/>
        <color theme="1"/>
        <rFont val="Meiryo UI"/>
        <family val="3"/>
        <charset val="128"/>
      </rPr>
      <t>※1</t>
    </r>
    <rPh sb="4" eb="5">
      <t>ネン</t>
    </rPh>
    <phoneticPr fontId="2"/>
  </si>
  <si>
    <r>
      <t>2012年</t>
    </r>
    <r>
      <rPr>
        <vertAlign val="superscript"/>
        <sz val="10"/>
        <color theme="1"/>
        <rFont val="Meiryo UI"/>
        <family val="3"/>
        <charset val="128"/>
      </rPr>
      <t>※2</t>
    </r>
    <rPh sb="4" eb="5">
      <t>ネン</t>
    </rPh>
    <phoneticPr fontId="2"/>
  </si>
  <si>
    <t>気候変動</t>
    <rPh sb="0" eb="2">
      <t>キコウ</t>
    </rPh>
    <rPh sb="2" eb="4">
      <t>ヘンドウ</t>
    </rPh>
    <phoneticPr fontId="2"/>
  </si>
  <si>
    <t>森林（木材）</t>
    <rPh sb="0" eb="2">
      <t>シンリン</t>
    </rPh>
    <rPh sb="3" eb="5">
      <t>モクザイ</t>
    </rPh>
    <phoneticPr fontId="2"/>
  </si>
  <si>
    <t>森林（パーム油）</t>
    <rPh sb="0" eb="2">
      <t>シンリン</t>
    </rPh>
    <rPh sb="6" eb="7">
      <t>アブラ</t>
    </rPh>
    <phoneticPr fontId="2"/>
  </si>
  <si>
    <t>水</t>
    <rPh sb="0" eb="1">
      <t>ミズ</t>
    </rPh>
    <phoneticPr fontId="2"/>
  </si>
  <si>
    <t>サプライヤーエンゲージメント</t>
    <phoneticPr fontId="2"/>
  </si>
  <si>
    <t>A-</t>
    <phoneticPr fontId="2"/>
  </si>
  <si>
    <t>A</t>
    <phoneticPr fontId="2"/>
  </si>
  <si>
    <t>B</t>
    <phoneticPr fontId="2"/>
  </si>
  <si>
    <t>項目</t>
  </si>
  <si>
    <t>2016年</t>
  </si>
  <si>
    <t>2017年</t>
  </si>
  <si>
    <t>2018年</t>
  </si>
  <si>
    <t>日本</t>
  </si>
  <si>
    <t>アジア</t>
  </si>
  <si>
    <t>米州</t>
  </si>
  <si>
    <t>欧州</t>
  </si>
  <si>
    <t>合計</t>
  </si>
  <si>
    <t>区分</t>
  </si>
  <si>
    <t>2000年</t>
    <rPh sb="4" eb="5">
      <t>ネン</t>
    </rPh>
    <phoneticPr fontId="2"/>
  </si>
  <si>
    <t>2014年</t>
  </si>
  <si>
    <t>2015年</t>
  </si>
  <si>
    <t>再雇用者比率（％）</t>
    <phoneticPr fontId="2"/>
  </si>
  <si>
    <t xml:space="preserve">― </t>
  </si>
  <si>
    <t>指標</t>
  </si>
  <si>
    <t>対象</t>
  </si>
  <si>
    <t>実績</t>
  </si>
  <si>
    <t>目標</t>
  </si>
  <si>
    <t>労働災害</t>
  </si>
  <si>
    <t>社員＋派遣社員（花王グループ）</t>
  </si>
  <si>
    <t>内訳</t>
  </si>
  <si>
    <t xml:space="preserve">日本 </t>
  </si>
  <si>
    <t>協力会社（花王グループ ）</t>
  </si>
  <si>
    <t>参考：日本化学工業協会加盟会社　社員＋派遣社員</t>
  </si>
  <si>
    <t>参考：日本化学工業協会加盟会社　協力会社</t>
  </si>
  <si>
    <t>協力会社（花王グループ）</t>
  </si>
  <si>
    <t>交通事故</t>
  </si>
  <si>
    <t>販売・配送（日本）</t>
  </si>
  <si>
    <t>協力会社（花王グループ）</t>
    <phoneticPr fontId="2"/>
  </si>
  <si>
    <t>事故</t>
  </si>
  <si>
    <t>項目</t>
    <phoneticPr fontId="2"/>
  </si>
  <si>
    <t>花王グループ</t>
  </si>
  <si>
    <t>火災・爆発・漏えいなど（件）</t>
  </si>
  <si>
    <t>2020年</t>
    <rPh sb="4" eb="5">
      <t>ネン</t>
    </rPh>
    <phoneticPr fontId="2"/>
  </si>
  <si>
    <r>
      <t>強度率</t>
    </r>
    <r>
      <rPr>
        <vertAlign val="superscript"/>
        <sz val="10"/>
        <color theme="1"/>
        <rFont val="Meiryo UI"/>
        <family val="3"/>
        <charset val="128"/>
      </rPr>
      <t>※4</t>
    </r>
    <phoneticPr fontId="2"/>
  </si>
  <si>
    <t>花王ESGデータ集</t>
    <rPh sb="0" eb="2">
      <t>カオウ</t>
    </rPh>
    <rPh sb="8" eb="9">
      <t>シュウ</t>
    </rPh>
    <phoneticPr fontId="2"/>
  </si>
  <si>
    <t>社会データ</t>
    <rPh sb="0" eb="2">
      <t>シャカイ</t>
    </rPh>
    <phoneticPr fontId="2"/>
  </si>
  <si>
    <t>環境データ</t>
    <rPh sb="0" eb="2">
      <t>カンキョウ</t>
    </rPh>
    <phoneticPr fontId="2"/>
  </si>
  <si>
    <t>ガバナンスデータ</t>
    <phoneticPr fontId="2"/>
  </si>
  <si>
    <t>原単位（売上高）削減率2005年比（％）</t>
    <rPh sb="15" eb="16">
      <t>ネン</t>
    </rPh>
    <rPh sb="16" eb="17">
      <t>ヒ</t>
    </rPh>
    <phoneticPr fontId="2"/>
  </si>
  <si>
    <t>※ 電気は、一次エネルギー換算熱量で算定しています（日本は受電端、日本以外は発電端基準）</t>
    <phoneticPr fontId="2"/>
  </si>
  <si>
    <t>※ 花王は、拠点の省エネ・廃棄物等削減活動と製品のライフサイクルに関係するカテゴリー1･3･4･5･11･12に重点を置いています。</t>
    <phoneticPr fontId="2"/>
  </si>
  <si>
    <t>※1 報告期間において当局等が覚知したすべての事象
※2 報告期間において支払った罰金</t>
    <phoneticPr fontId="2"/>
  </si>
  <si>
    <t>※ 集計対象は花王グループの全生産拠点</t>
    <phoneticPr fontId="2"/>
  </si>
  <si>
    <t>リサイクル率（％）</t>
    <rPh sb="5" eb="6">
      <t>リツ</t>
    </rPh>
    <phoneticPr fontId="2"/>
  </si>
  <si>
    <r>
      <t>逸脱件数</t>
    </r>
    <r>
      <rPr>
        <vertAlign val="superscript"/>
        <sz val="10"/>
        <color theme="1"/>
        <rFont val="Meiryo UI"/>
        <family val="3"/>
        <charset val="128"/>
      </rPr>
      <t>※1</t>
    </r>
    <r>
      <rPr>
        <sz val="10"/>
        <color theme="1"/>
        <rFont val="Meiryo UI"/>
        <family val="2"/>
        <charset val="128"/>
      </rPr>
      <t xml:space="preserve"> （件）</t>
    </r>
    <rPh sb="8" eb="9">
      <t>ケン</t>
    </rPh>
    <phoneticPr fontId="2"/>
  </si>
  <si>
    <t>　内漏出（件）</t>
    <phoneticPr fontId="2"/>
  </si>
  <si>
    <t>年間1t以上取り扱った物質数</t>
    <rPh sb="0" eb="2">
      <t>ネンカン</t>
    </rPh>
    <rPh sb="4" eb="6">
      <t>イジョウ</t>
    </rPh>
    <rPh sb="6" eb="7">
      <t>ト</t>
    </rPh>
    <rPh sb="8" eb="9">
      <t>アツカ</t>
    </rPh>
    <rPh sb="11" eb="13">
      <t>ブッシツ</t>
    </rPh>
    <rPh sb="13" eb="14">
      <t>スウ</t>
    </rPh>
    <phoneticPr fontId="2"/>
  </si>
  <si>
    <t>分類</t>
  </si>
  <si>
    <t>主な取り組み内容</t>
  </si>
  <si>
    <t>投資額</t>
  </si>
  <si>
    <t>(1)事業エリア内コスト</t>
  </si>
  <si>
    <t>①公害防止</t>
  </si>
  <si>
    <t>大気汚染防止、水質汚濁防止</t>
  </si>
  <si>
    <t>②地球環境保全</t>
  </si>
  <si>
    <t>省エネルギー</t>
  </si>
  <si>
    <t>③資源循環</t>
  </si>
  <si>
    <t>省資源、廃棄物処理・処分</t>
  </si>
  <si>
    <t>(2)上・下流コスト</t>
  </si>
  <si>
    <t>(3)管理活動コスト</t>
  </si>
  <si>
    <t>EMS取得・維持、環境広報、事業場内緑化</t>
  </si>
  <si>
    <t>(4)研究開発コスト</t>
  </si>
  <si>
    <t>環境対応研究開発</t>
  </si>
  <si>
    <t>(5)社会活動コスト</t>
  </si>
  <si>
    <t>事業場外自然保護・緑化、支援金</t>
  </si>
  <si>
    <t>(6)環境損傷コスト</t>
  </si>
  <si>
    <t>①地球温暖化対策に関するコスト</t>
  </si>
  <si>
    <t>②オゾン層保護対策に関するコスト</t>
  </si>
  <si>
    <t>代替フロンへの切り替え</t>
  </si>
  <si>
    <t>③大気環境保全に関するコスト</t>
  </si>
  <si>
    <t>大気汚染防止､粉塵防止､悪臭防止</t>
  </si>
  <si>
    <t>④騒音・振動対策に関するコスト</t>
  </si>
  <si>
    <t>騒音防止</t>
  </si>
  <si>
    <t>⑤水環境・土壌環境・地盤環境保全に関するコスト</t>
  </si>
  <si>
    <t>水質汚濁防止</t>
  </si>
  <si>
    <t>⑥廃棄物・リサイクル対策に関するコスト</t>
  </si>
  <si>
    <t>省資源､産業廃棄物の減容化､リサイクル</t>
  </si>
  <si>
    <t>⑦化学物質対策に関するコスト</t>
  </si>
  <si>
    <t>製品･製造開発研究</t>
  </si>
  <si>
    <t>⑧自然環境保全に関するコスト</t>
  </si>
  <si>
    <t>事業場外自然保護・緑化､支援金</t>
  </si>
  <si>
    <t>⑨その他コスト</t>
  </si>
  <si>
    <t>EMS取得・維持､環境広報､事業場内緑化</t>
  </si>
  <si>
    <t>効果の内容</t>
  </si>
  <si>
    <t>収益</t>
  </si>
  <si>
    <t>有価物、固定資産の売却金額</t>
  </si>
  <si>
    <t>省エネルギーによる費用節減金額</t>
  </si>
  <si>
    <t>省資源による費用節減金額</t>
  </si>
  <si>
    <t>経費節減金額（環境対策設備の保守費用等）</t>
  </si>
  <si>
    <t>INPUT</t>
    <phoneticPr fontId="2"/>
  </si>
  <si>
    <t>　原材料購入</t>
    <phoneticPr fontId="2"/>
  </si>
  <si>
    <r>
      <t>　物流・販売</t>
    </r>
    <r>
      <rPr>
        <vertAlign val="superscript"/>
        <sz val="10"/>
        <color theme="1"/>
        <rFont val="Meiryo UI"/>
        <family val="3"/>
        <charset val="128"/>
      </rPr>
      <t>※4</t>
    </r>
    <r>
      <rPr>
        <sz val="10"/>
        <color theme="1"/>
        <rFont val="Meiryo UI"/>
        <family val="2"/>
        <charset val="128"/>
      </rPr>
      <t>（施設および営業車）</t>
    </r>
    <phoneticPr fontId="2"/>
  </si>
  <si>
    <t>　輸送</t>
    <phoneticPr fontId="2"/>
  </si>
  <si>
    <r>
      <t>　使用</t>
    </r>
    <r>
      <rPr>
        <vertAlign val="superscript"/>
        <sz val="10"/>
        <color theme="1"/>
        <rFont val="Meiryo UI"/>
        <family val="3"/>
        <charset val="128"/>
      </rPr>
      <t>※5</t>
    </r>
    <phoneticPr fontId="2"/>
  </si>
  <si>
    <r>
      <t>　廃棄・リサイクル</t>
    </r>
    <r>
      <rPr>
        <vertAlign val="superscript"/>
        <sz val="10"/>
        <color theme="1"/>
        <rFont val="Meiryo UI"/>
        <family val="3"/>
        <charset val="128"/>
      </rPr>
      <t>※5</t>
    </r>
    <phoneticPr fontId="2"/>
  </si>
  <si>
    <t>OUTPUT</t>
    <phoneticPr fontId="2"/>
  </si>
  <si>
    <r>
      <t>　開発・生産</t>
    </r>
    <r>
      <rPr>
        <vertAlign val="superscript"/>
        <sz val="10"/>
        <color theme="1"/>
        <rFont val="Meiryo UI"/>
        <family val="3"/>
        <charset val="128"/>
      </rPr>
      <t>※3</t>
    </r>
    <phoneticPr fontId="2"/>
  </si>
  <si>
    <r>
      <t>　　　水使用量</t>
    </r>
    <r>
      <rPr>
        <vertAlign val="superscript"/>
        <sz val="10"/>
        <color theme="1"/>
        <rFont val="Meiryo UI"/>
        <family val="3"/>
        <charset val="128"/>
      </rPr>
      <t>※6</t>
    </r>
    <r>
      <rPr>
        <sz val="10"/>
        <color theme="1"/>
        <rFont val="Meiryo UI"/>
        <family val="3"/>
        <charset val="128"/>
      </rPr>
      <t>（百万㎥）</t>
    </r>
    <rPh sb="10" eb="12">
      <t>ヒャクマン</t>
    </rPh>
    <phoneticPr fontId="2"/>
  </si>
  <si>
    <t>　　　総生産量（千t）</t>
    <rPh sb="8" eb="9">
      <t>セン</t>
    </rPh>
    <phoneticPr fontId="2"/>
  </si>
  <si>
    <t>　　　エネルギー使用量（PJ）</t>
    <phoneticPr fontId="2"/>
  </si>
  <si>
    <t>　　　　　うち太陽光発電（MWh）</t>
    <phoneticPr fontId="2"/>
  </si>
  <si>
    <t>　　　水使用量（百万㎥）</t>
    <phoneticPr fontId="2"/>
  </si>
  <si>
    <r>
      <t>　　　原材料</t>
    </r>
    <r>
      <rPr>
        <vertAlign val="superscript"/>
        <sz val="10"/>
        <color theme="1"/>
        <rFont val="Meiryo UI"/>
        <family val="3"/>
        <charset val="128"/>
      </rPr>
      <t>※1</t>
    </r>
    <r>
      <rPr>
        <sz val="10"/>
        <color theme="1"/>
        <rFont val="Meiryo UI"/>
        <family val="3"/>
        <charset val="128"/>
      </rPr>
      <t>（千t）</t>
    </r>
    <rPh sb="9" eb="10">
      <t>セン</t>
    </rPh>
    <phoneticPr fontId="2"/>
  </si>
  <si>
    <r>
      <t>　　　VOC排出量</t>
    </r>
    <r>
      <rPr>
        <vertAlign val="superscript"/>
        <sz val="10"/>
        <color theme="1"/>
        <rFont val="Meiryo UI"/>
        <family val="3"/>
        <charset val="128"/>
      </rPr>
      <t>※1</t>
    </r>
    <r>
      <rPr>
        <sz val="10"/>
        <color theme="1"/>
        <rFont val="Meiryo UI"/>
        <family val="3"/>
        <charset val="128"/>
      </rPr>
      <t>（t）</t>
    </r>
    <phoneticPr fontId="2"/>
  </si>
  <si>
    <t>　　　排水量（百万㎥）</t>
    <phoneticPr fontId="2"/>
  </si>
  <si>
    <t>　　　COD汚濁負荷量（t）</t>
    <phoneticPr fontId="2"/>
  </si>
  <si>
    <t>　　　廃棄物等排出量（千t）</t>
    <phoneticPr fontId="2"/>
  </si>
  <si>
    <t>　　　最終埋立処分量（千t）</t>
    <phoneticPr fontId="2"/>
  </si>
  <si>
    <r>
      <t>　　　水使用量</t>
    </r>
    <r>
      <rPr>
        <vertAlign val="superscript"/>
        <sz val="10"/>
        <color theme="1"/>
        <rFont val="Meiryo UI"/>
        <family val="3"/>
        <charset val="128"/>
      </rPr>
      <t>※8</t>
    </r>
    <r>
      <rPr>
        <sz val="10"/>
        <color theme="1"/>
        <rFont val="Meiryo UI"/>
        <family val="2"/>
        <charset val="128"/>
      </rPr>
      <t>（百万㎥）</t>
    </r>
    <phoneticPr fontId="2"/>
  </si>
  <si>
    <r>
      <t>全災害度数率</t>
    </r>
    <r>
      <rPr>
        <vertAlign val="superscript"/>
        <sz val="10"/>
        <color theme="1"/>
        <rFont val="Meiryo UI"/>
        <family val="3"/>
        <charset val="128"/>
      </rPr>
      <t>※3</t>
    </r>
    <phoneticPr fontId="2"/>
  </si>
  <si>
    <r>
      <t>休業度数率</t>
    </r>
    <r>
      <rPr>
        <vertAlign val="superscript"/>
        <sz val="10"/>
        <color theme="1"/>
        <rFont val="Meiryo UI"/>
        <family val="3"/>
        <charset val="128"/>
      </rPr>
      <t>※2</t>
    </r>
    <phoneticPr fontId="2"/>
  </si>
  <si>
    <t>年次有給休暇 平均利用日数（日）</t>
    <rPh sb="14" eb="15">
      <t>ニチ</t>
    </rPh>
    <phoneticPr fontId="2"/>
  </si>
  <si>
    <t>年次有給休暇 平均取得率 （％）</t>
    <phoneticPr fontId="2"/>
  </si>
  <si>
    <t>　男性</t>
    <phoneticPr fontId="2"/>
  </si>
  <si>
    <t>　女性</t>
    <phoneticPr fontId="2"/>
  </si>
  <si>
    <t>参考：日本化学工業協会加盟会社　社員＋派遣社員</t>
    <phoneticPr fontId="2"/>
  </si>
  <si>
    <t>アジア</t>
    <phoneticPr fontId="2"/>
  </si>
  <si>
    <t>氏名</t>
  </si>
  <si>
    <t>取締役会</t>
  </si>
  <si>
    <t>監査役会</t>
  </si>
  <si>
    <t>取締役</t>
  </si>
  <si>
    <t>○</t>
  </si>
  <si>
    <t>◎</t>
  </si>
  <si>
    <t>篠辺 修　社外・独立</t>
  </si>
  <si>
    <t>監査役</t>
  </si>
  <si>
    <t>藤居 勝也</t>
  </si>
  <si>
    <t>青木 秀子</t>
  </si>
  <si>
    <t>天野 秀樹　社外・独立</t>
  </si>
  <si>
    <t>岡 伸浩　社外・独立</t>
  </si>
  <si>
    <t>研究開発部門</t>
    <phoneticPr fontId="2"/>
  </si>
  <si>
    <t>事業部門</t>
    <phoneticPr fontId="2"/>
  </si>
  <si>
    <t>SCM部門</t>
    <phoneticPr fontId="2"/>
  </si>
  <si>
    <t xml:space="preserve">　設問数 </t>
    <phoneticPr fontId="2"/>
  </si>
  <si>
    <t>　継続観察が必要な項目</t>
    <phoneticPr fontId="2"/>
  </si>
  <si>
    <t>　評価平均点【5点満点】</t>
    <phoneticPr fontId="2"/>
  </si>
  <si>
    <t>コーポレート部門</t>
    <phoneticPr fontId="2"/>
  </si>
  <si>
    <t>◎は議長、○は出席メンバーを示しています。</t>
    <phoneticPr fontId="2"/>
  </si>
  <si>
    <t>2025年目標</t>
    <rPh sb="4" eb="5">
      <t>ネン</t>
    </rPh>
    <rPh sb="5" eb="7">
      <t>モクヒョウ</t>
    </rPh>
    <phoneticPr fontId="2"/>
  </si>
  <si>
    <t>2030年目標</t>
    <rPh sb="4" eb="5">
      <t>ネン</t>
    </rPh>
    <rPh sb="5" eb="7">
      <t>モクヒョウ</t>
    </rPh>
    <phoneticPr fontId="2"/>
  </si>
  <si>
    <t>2018年</t>
    <rPh sb="4" eb="5">
      <t>ネン</t>
    </rPh>
    <phoneticPr fontId="2"/>
  </si>
  <si>
    <t>向井 千秋　社外・独立</t>
    <phoneticPr fontId="2"/>
  </si>
  <si>
    <t>ガバナンス体制・制度</t>
  </si>
  <si>
    <t>●経営諮問委員会（社外2名を含む取締役会助言機関）設置</t>
  </si>
  <si>
    <t>●社外監査役を1名増員し2名に</t>
  </si>
  <si>
    <t>●社外取締役制度導入（経営諮問委員会は発展的に解消）
●執行役員制度導入</t>
    <phoneticPr fontId="2"/>
  </si>
  <si>
    <t>●代表取締役と監査役の意見交換会を開始　
●内部統制委員会設置</t>
    <phoneticPr fontId="2"/>
  </si>
  <si>
    <t>●社外取締役を1名増員し3名に　
●取締役人数を5名減少し10名に
●取締役の任期を1年に短縮</t>
    <phoneticPr fontId="2"/>
  </si>
  <si>
    <t>●社外監査役を1名増員し3名に　
●執行役員の委任契約化</t>
    <phoneticPr fontId="2"/>
  </si>
  <si>
    <t>●取締役・執行役員選任審査委員会設置（会長・社長選任審査委員会は廃止）
●社内取締役の人数を3名に減少し、社外取締役と同数に
●取締役会議長を独立社外取締役に</t>
    <phoneticPr fontId="2"/>
  </si>
  <si>
    <t>●取締役選任審査委員会設置（取締役・執行役員選任審査委員会は廃止）
●取締役会の実効性評価を開始</t>
    <phoneticPr fontId="2"/>
  </si>
  <si>
    <t>●取締役選任審査委員会の実効性評価を開始　
●ESG外部アドバイザリーボード設置
●報酬諮問委員会の実効性評価を開始　
●社外取締役を1名増員し4名に</t>
    <phoneticPr fontId="2"/>
  </si>
  <si>
    <t>役員報酬</t>
    <phoneticPr fontId="2"/>
  </si>
  <si>
    <t>●社外取締役の報酬を業績非連動に</t>
    <phoneticPr fontId="2"/>
  </si>
  <si>
    <t>●監査役報酬の限度額を改定</t>
    <phoneticPr fontId="2"/>
  </si>
  <si>
    <t>●社外役員の独立性に関する基準を策定　
●サステナビリティ委員会設置</t>
    <phoneticPr fontId="2"/>
  </si>
  <si>
    <t>●監査役会の実効性評価を開始　
●社内取締役を1名増員し4名に</t>
    <phoneticPr fontId="2"/>
  </si>
  <si>
    <t>2018年</t>
    <phoneticPr fontId="2"/>
  </si>
  <si>
    <t>2019年</t>
    <phoneticPr fontId="2"/>
  </si>
  <si>
    <t>2019年</t>
    <rPh sb="4" eb="5">
      <t>ネン</t>
    </rPh>
    <phoneticPr fontId="2"/>
  </si>
  <si>
    <t>2005年</t>
    <rPh sb="4" eb="5">
      <t>ネン</t>
    </rPh>
    <phoneticPr fontId="2"/>
  </si>
  <si>
    <t>2006年</t>
    <rPh sb="4" eb="5">
      <t>ネン</t>
    </rPh>
    <phoneticPr fontId="2"/>
  </si>
  <si>
    <t>2007年</t>
    <rPh sb="4" eb="5">
      <t>ネン</t>
    </rPh>
    <phoneticPr fontId="2"/>
  </si>
  <si>
    <t>2008年</t>
    <rPh sb="4" eb="5">
      <t>ネン</t>
    </rPh>
    <phoneticPr fontId="2"/>
  </si>
  <si>
    <t>2009年</t>
    <rPh sb="4" eb="5">
      <t>ネン</t>
    </rPh>
    <phoneticPr fontId="2"/>
  </si>
  <si>
    <t>2010年</t>
    <rPh sb="4" eb="5">
      <t>ネン</t>
    </rPh>
    <phoneticPr fontId="2"/>
  </si>
  <si>
    <t>2011年</t>
    <rPh sb="4" eb="5">
      <t>ネン</t>
    </rPh>
    <phoneticPr fontId="2"/>
  </si>
  <si>
    <t>2012年</t>
    <rPh sb="4" eb="5">
      <t>ネン</t>
    </rPh>
    <phoneticPr fontId="2"/>
  </si>
  <si>
    <t>2013年</t>
    <rPh sb="4" eb="5">
      <t>ネン</t>
    </rPh>
    <phoneticPr fontId="2"/>
  </si>
  <si>
    <t>2014年</t>
    <rPh sb="4" eb="5">
      <t>ネン</t>
    </rPh>
    <phoneticPr fontId="2"/>
  </si>
  <si>
    <t>2015年</t>
    <rPh sb="4" eb="5">
      <t>ネン</t>
    </rPh>
    <phoneticPr fontId="2"/>
  </si>
  <si>
    <t>2016年</t>
    <rPh sb="4" eb="5">
      <t>ネン</t>
    </rPh>
    <phoneticPr fontId="2"/>
  </si>
  <si>
    <t>2017年</t>
    <rPh sb="4" eb="5">
      <t>ネン</t>
    </rPh>
    <phoneticPr fontId="2"/>
  </si>
  <si>
    <r>
      <t>費用節減</t>
    </r>
    <r>
      <rPr>
        <vertAlign val="superscript"/>
        <sz val="10"/>
        <color rgb="FF444444"/>
        <rFont val="Meiryo UI"/>
        <family val="3"/>
        <charset val="128"/>
      </rPr>
      <t>※3</t>
    </r>
  </si>
  <si>
    <r>
      <t>費用額</t>
    </r>
    <r>
      <rPr>
        <vertAlign val="superscript"/>
        <sz val="10"/>
        <color rgb="FF444444"/>
        <rFont val="Meiryo UI"/>
        <family val="3"/>
        <charset val="128"/>
      </rPr>
      <t>※1</t>
    </r>
  </si>
  <si>
    <t>-</t>
    <phoneticPr fontId="2"/>
  </si>
  <si>
    <t>-</t>
  </si>
  <si>
    <t>2019年</t>
  </si>
  <si>
    <r>
      <t>　　　包装容器排出量</t>
    </r>
    <r>
      <rPr>
        <vertAlign val="superscript"/>
        <sz val="10"/>
        <color theme="1"/>
        <rFont val="Meiryo UI"/>
        <family val="3"/>
        <charset val="128"/>
      </rPr>
      <t>※2</t>
    </r>
    <r>
      <rPr>
        <sz val="10"/>
        <color theme="1"/>
        <rFont val="Meiryo UI"/>
        <family val="2"/>
        <charset val="128"/>
      </rPr>
      <t>（千</t>
    </r>
    <r>
      <rPr>
        <sz val="10"/>
        <color theme="1"/>
        <rFont val="Meiryo UI"/>
        <family val="3"/>
        <charset val="128"/>
      </rPr>
      <t>t</t>
    </r>
    <r>
      <rPr>
        <sz val="10"/>
        <color theme="1"/>
        <rFont val="Meiryo UI"/>
        <family val="2"/>
        <charset val="128"/>
      </rPr>
      <t>）</t>
    </r>
    <phoneticPr fontId="2"/>
  </si>
  <si>
    <t>　　　紙（千t）</t>
    <phoneticPr fontId="2"/>
  </si>
  <si>
    <t>　　　プラスチック（千t）</t>
    <phoneticPr fontId="2"/>
  </si>
  <si>
    <t>　　　ガラス（千t）</t>
    <phoneticPr fontId="2"/>
  </si>
  <si>
    <t>2015年</t>
    <phoneticPr fontId="2"/>
  </si>
  <si>
    <t>2016年</t>
    <phoneticPr fontId="2"/>
  </si>
  <si>
    <t>2017年</t>
    <phoneticPr fontId="2"/>
  </si>
  <si>
    <t>仲澤 孝宏　社外・独立</t>
    <phoneticPr fontId="2"/>
  </si>
  <si>
    <t>取締役選任審査委員会</t>
    <phoneticPr fontId="2"/>
  </si>
  <si>
    <t>計</t>
    <phoneticPr fontId="2"/>
  </si>
  <si>
    <t>10名</t>
  </si>
  <si>
    <t>5名</t>
    <phoneticPr fontId="2"/>
  </si>
  <si>
    <t>7名</t>
  </si>
  <si>
    <t>13名</t>
    <phoneticPr fontId="2"/>
  </si>
  <si>
    <t>取締役
（うち社外取締役）</t>
    <phoneticPr fontId="2"/>
  </si>
  <si>
    <t>監査役
（うち社外監査役）</t>
    <phoneticPr fontId="2"/>
  </si>
  <si>
    <t>員数（名）</t>
  </si>
  <si>
    <t>報酬等の総額（百万円）</t>
    <phoneticPr fontId="2"/>
  </si>
  <si>
    <t>報酬等の種類別の額（百万円）</t>
  </si>
  <si>
    <t>基本報酬</t>
  </si>
  <si>
    <t>賞与</t>
    <phoneticPr fontId="2"/>
  </si>
  <si>
    <t>業績連動型株式報酬</t>
    <phoneticPr fontId="2"/>
  </si>
  <si>
    <t>10（5）</t>
  </si>
  <si>
    <t>6（3）</t>
  </si>
  <si>
    <t>16（8）</t>
  </si>
  <si>
    <t>404（71）</t>
  </si>
  <si>
    <t>78（30）</t>
  </si>
  <si>
    <t>482（101）</t>
  </si>
  <si>
    <t>264（71）</t>
  </si>
  <si>
    <t>342（101）</t>
  </si>
  <si>
    <t>35（－）</t>
  </si>
  <si>
    <t>0（－）</t>
  </si>
  <si>
    <t>105（－）</t>
  </si>
  <si>
    <r>
      <t>費用額</t>
    </r>
    <r>
      <rPr>
        <vertAlign val="superscript"/>
        <sz val="10"/>
        <color rgb="FF444444"/>
        <rFont val="Meiryo UI"/>
        <family val="3"/>
        <charset val="128"/>
      </rPr>
      <t>※1</t>
    </r>
    <phoneticPr fontId="2"/>
  </si>
  <si>
    <r>
      <t>死亡、機能損失災害</t>
    </r>
    <r>
      <rPr>
        <vertAlign val="superscript"/>
        <sz val="10"/>
        <color theme="1"/>
        <rFont val="Meiryo UI"/>
        <family val="3"/>
        <charset val="128"/>
      </rPr>
      <t>※1</t>
    </r>
    <r>
      <rPr>
        <sz val="10"/>
        <color theme="1"/>
        <rFont val="Meiryo UI"/>
        <family val="3"/>
        <charset val="128"/>
      </rPr>
      <t>（人）</t>
    </r>
    <phoneticPr fontId="2"/>
  </si>
  <si>
    <r>
      <t>物流漏えい</t>
    </r>
    <r>
      <rPr>
        <vertAlign val="superscript"/>
        <sz val="10"/>
        <color theme="1"/>
        <rFont val="Meiryo UI"/>
        <family val="3"/>
        <charset val="128"/>
      </rPr>
      <t>※</t>
    </r>
    <r>
      <rPr>
        <sz val="10"/>
        <color theme="1"/>
        <rFont val="Meiryo UI"/>
        <family val="3"/>
        <charset val="128"/>
      </rPr>
      <t>（件）</t>
    </r>
    <phoneticPr fontId="2"/>
  </si>
  <si>
    <t>氏名（役員区分）</t>
    <phoneticPr fontId="2"/>
  </si>
  <si>
    <t>※ 報酬等の総額が1億円以上の者に限定して記載しています。</t>
    <phoneticPr fontId="2"/>
  </si>
  <si>
    <r>
      <t>　　　CO</t>
    </r>
    <r>
      <rPr>
        <vertAlign val="subscript"/>
        <sz val="10"/>
        <color theme="1"/>
        <rFont val="Meiryo UI"/>
        <family val="3"/>
        <charset val="128"/>
      </rPr>
      <t>2</t>
    </r>
    <r>
      <rPr>
        <sz val="10"/>
        <color theme="1"/>
        <rFont val="Meiryo UI"/>
        <family val="2"/>
        <charset val="128"/>
      </rPr>
      <t>排出量</t>
    </r>
    <r>
      <rPr>
        <vertAlign val="superscript"/>
        <sz val="10"/>
        <color theme="1"/>
        <rFont val="Meiryo UI"/>
        <family val="3"/>
        <charset val="128"/>
      </rPr>
      <t>※8</t>
    </r>
    <r>
      <rPr>
        <sz val="10"/>
        <color theme="1"/>
        <rFont val="Meiryo UI"/>
        <family val="3"/>
        <charset val="128"/>
      </rPr>
      <t>（千t）</t>
    </r>
    <phoneticPr fontId="2"/>
  </si>
  <si>
    <r>
      <t>　　　CO</t>
    </r>
    <r>
      <rPr>
        <vertAlign val="subscript"/>
        <sz val="10"/>
        <color theme="1"/>
        <rFont val="Meiryo UI"/>
        <family val="3"/>
        <charset val="128"/>
      </rPr>
      <t>2</t>
    </r>
    <r>
      <rPr>
        <sz val="10"/>
        <color theme="1"/>
        <rFont val="Meiryo UI"/>
        <family val="2"/>
        <charset val="128"/>
      </rPr>
      <t>排出量</t>
    </r>
    <r>
      <rPr>
        <vertAlign val="superscript"/>
        <sz val="10"/>
        <color theme="1"/>
        <rFont val="Meiryo UI"/>
        <family val="3"/>
        <charset val="128"/>
      </rPr>
      <t>※7</t>
    </r>
    <r>
      <rPr>
        <sz val="10"/>
        <color theme="1"/>
        <rFont val="Meiryo UI"/>
        <family val="3"/>
        <charset val="128"/>
      </rPr>
      <t>（千t）</t>
    </r>
    <phoneticPr fontId="2"/>
  </si>
  <si>
    <r>
      <t>　　　温室効果ガス排出量（千t-CO</t>
    </r>
    <r>
      <rPr>
        <vertAlign val="subscript"/>
        <sz val="10"/>
        <color theme="1"/>
        <rFont val="Meiryo UI"/>
        <family val="3"/>
        <charset val="128"/>
      </rPr>
      <t>2e</t>
    </r>
    <r>
      <rPr>
        <sz val="10"/>
        <color theme="1"/>
        <rFont val="Meiryo UI"/>
        <family val="2"/>
        <charset val="128"/>
      </rPr>
      <t>）</t>
    </r>
    <rPh sb="13" eb="14">
      <t>セン</t>
    </rPh>
    <phoneticPr fontId="2"/>
  </si>
  <si>
    <r>
      <t>　　　CO</t>
    </r>
    <r>
      <rPr>
        <vertAlign val="subscript"/>
        <sz val="10"/>
        <color theme="1"/>
        <rFont val="Meiryo UI"/>
        <family val="3"/>
        <charset val="128"/>
      </rPr>
      <t>2</t>
    </r>
    <r>
      <rPr>
        <sz val="10"/>
        <color theme="1"/>
        <rFont val="Meiryo UI"/>
        <family val="2"/>
        <charset val="128"/>
      </rPr>
      <t>排出量</t>
    </r>
    <r>
      <rPr>
        <vertAlign val="superscript"/>
        <sz val="10"/>
        <color theme="1"/>
        <rFont val="Meiryo UI"/>
        <family val="3"/>
        <charset val="128"/>
      </rPr>
      <t>※6</t>
    </r>
    <r>
      <rPr>
        <sz val="10"/>
        <color theme="1"/>
        <rFont val="Meiryo UI"/>
        <family val="3"/>
        <charset val="128"/>
      </rPr>
      <t>（千t）</t>
    </r>
    <phoneticPr fontId="2"/>
  </si>
  <si>
    <t>※ 主に日本国内および海外で販売した製品単位数量当たりの製品ライフサイクル（ただし、自社グループの生産工程、物流工程を除く）を通じた水使用量に当該製品の年間の売上数量を乗じて算出した値に、自社グループの生産工程、物流工程を通じた水使用量の実績値を合算したものです。ただし、産業界向け製品は、調達に関する水使用量は含みますが、使用および廃棄に関する水使用量は含んでいません。</t>
    <phoneticPr fontId="2"/>
  </si>
  <si>
    <t>※ 下水道への排水に対するCOD汚濁負荷量は下水道除去率を加味しています。</t>
    <phoneticPr fontId="2"/>
  </si>
  <si>
    <t>※ 集計対象は日本花王グループの全生産拠点</t>
    <phoneticPr fontId="2"/>
  </si>
  <si>
    <t>※ サーマルリサイクル（熱回収）を含む</t>
    <phoneticPr fontId="2"/>
  </si>
  <si>
    <t>澤田道隆の氏名の正式な表記は、こちらをご覧ください
https://www.kao.com/jp/corporate/about/outline/officers/</t>
    <rPh sb="5" eb="7">
      <t>シメイ</t>
    </rPh>
    <rPh sb="8" eb="10">
      <t>セイシキ</t>
    </rPh>
    <rPh sb="11" eb="13">
      <t>ヒョウキ</t>
    </rPh>
    <rPh sb="20" eb="21">
      <t>ラン</t>
    </rPh>
    <phoneticPr fontId="2"/>
  </si>
  <si>
    <t xml:space="preserve">澤田 道隆 </t>
    <phoneticPr fontId="2"/>
  </si>
  <si>
    <t>竹内 俊昭</t>
    <phoneticPr fontId="2"/>
  </si>
  <si>
    <t>長谷部 佳宏</t>
    <phoneticPr fontId="2"/>
  </si>
  <si>
    <t>松田 知春</t>
    <phoneticPr fontId="2"/>
  </si>
  <si>
    <t>門永 宗之助　社外・独立</t>
    <phoneticPr fontId="2"/>
  </si>
  <si>
    <t>林 信秀　社外・独立</t>
    <phoneticPr fontId="2"/>
  </si>
  <si>
    <t>社員＋派遣社員（花王グループ）</t>
    <phoneticPr fontId="2"/>
  </si>
  <si>
    <t xml:space="preserve">日本 </t>
    <phoneticPr fontId="2"/>
  </si>
  <si>
    <t>※ 物流漏えい：製品等の輸送中における漏えい事故</t>
    <phoneticPr fontId="2"/>
  </si>
  <si>
    <t>澤田 道隆
（取締役）</t>
    <phoneticPr fontId="2"/>
  </si>
  <si>
    <r>
      <t>罰金総計</t>
    </r>
    <r>
      <rPr>
        <vertAlign val="superscript"/>
        <sz val="10"/>
        <color theme="1"/>
        <rFont val="Meiryo UI"/>
        <family val="3"/>
        <charset val="128"/>
      </rPr>
      <t xml:space="preserve">※2 </t>
    </r>
    <r>
      <rPr>
        <sz val="10"/>
        <color theme="1"/>
        <rFont val="Meiryo UI"/>
        <family val="3"/>
        <charset val="128"/>
      </rPr>
      <t>（千円）</t>
    </r>
    <rPh sb="8" eb="10">
      <t>センエン</t>
    </rPh>
    <phoneticPr fontId="2"/>
  </si>
  <si>
    <t>　内漏出（千円）</t>
    <rPh sb="5" eb="7">
      <t>センエン</t>
    </rPh>
    <phoneticPr fontId="2"/>
  </si>
  <si>
    <t>　　　エネルギー使用量（千kL）</t>
    <rPh sb="12" eb="13">
      <t>セン</t>
    </rPh>
    <phoneticPr fontId="2"/>
  </si>
  <si>
    <t>　うち、再雇用者数（人）</t>
    <phoneticPr fontId="2"/>
  </si>
  <si>
    <t>※1 機能損失災害： 負傷が治った時に障がい（障害等級5級以上）が残る災害
※2 休業度数率：100万のべ実労働時間当たりの労働災害による死傷者数（休業1日以上および体の一部または機能を失ったもの）
※3 全災害度数率：100万のべ実労働時間当たりの労働災害によるすべての被災者数（不休業災害を含む）
※4 強度率：損失日数／のべ実労働時間×1000
※5 業務上疾病による休業者数は2018年からのグローバル目標
※6 過失0％以外百台率：過失0％以外の交通事故件数（件）／保有車両台数（台）×100</t>
    <phoneticPr fontId="2"/>
  </si>
  <si>
    <t>※ 集計対象拠点：2005年は花王グループ全生産拠点、日本国内の非生産拠点が対象。2015年からは海外の一部の非生産拠点も含めています。</t>
    <phoneticPr fontId="2"/>
  </si>
  <si>
    <r>
      <t>　　　包装容器</t>
    </r>
    <r>
      <rPr>
        <vertAlign val="superscript"/>
        <sz val="10"/>
        <color theme="1"/>
        <rFont val="Meiryo UI"/>
        <family val="3"/>
        <charset val="128"/>
      </rPr>
      <t>※2</t>
    </r>
    <r>
      <rPr>
        <sz val="10"/>
        <color theme="1"/>
        <rFont val="Meiryo UI"/>
        <family val="2"/>
        <charset val="128"/>
      </rPr>
      <t>（千t）</t>
    </r>
    <phoneticPr fontId="2"/>
  </si>
  <si>
    <t>　　　金属（千t）</t>
    <phoneticPr fontId="2"/>
  </si>
  <si>
    <t>※ パーム油・パーム核油およびその誘導体の合計（Book and Claim 方式、Mass Balance 方式）
Book and Claim 方式：
RSPO 認証のパーム油のクレジットを取引するシステム。RSPO により認証された農園が生産、登録したパーム油の量に応じて発行された「認証クレジット」を購入することで、クレジットに応じた量の認証パーム油を購入したとみなすことができる。本方式では、農園での認証油の生産を促進することができる。
Mass Balance 方式：
RSPO 認証パーム油と非認証パーム油が混じることが許された認証システム。</t>
    <phoneticPr fontId="2"/>
  </si>
  <si>
    <r>
      <t>過失0％以外百台率</t>
    </r>
    <r>
      <rPr>
        <vertAlign val="superscript"/>
        <sz val="10"/>
        <color theme="1"/>
        <rFont val="Meiryo UI"/>
        <family val="3"/>
        <charset val="128"/>
      </rPr>
      <t>※6</t>
    </r>
    <phoneticPr fontId="2"/>
  </si>
  <si>
    <r>
      <t>業務上疾病による休業者数（人）</t>
    </r>
    <r>
      <rPr>
        <vertAlign val="superscript"/>
        <sz val="10"/>
        <color theme="1"/>
        <rFont val="Meiryo UI"/>
        <family val="3"/>
        <charset val="128"/>
      </rPr>
      <t>※5</t>
    </r>
    <phoneticPr fontId="2"/>
  </si>
  <si>
    <t>合計
（うち社外取締役・社外監査役）</t>
    <phoneticPr fontId="2"/>
  </si>
  <si>
    <t>2020年</t>
    <phoneticPr fontId="2"/>
  </si>
  <si>
    <t>2021年</t>
    <rPh sb="4" eb="5">
      <t>ネン</t>
    </rPh>
    <phoneticPr fontId="2"/>
  </si>
  <si>
    <t>実績</t>
    <rPh sb="0" eb="2">
      <t>ジッセキ</t>
    </rPh>
    <phoneticPr fontId="2"/>
  </si>
  <si>
    <t>ゼロ</t>
  </si>
  <si>
    <t>廃棄物量（千t）</t>
    <rPh sb="5" eb="6">
      <t>セン</t>
    </rPh>
    <phoneticPr fontId="2"/>
  </si>
  <si>
    <t>過失100％人身事故（件）</t>
    <phoneticPr fontId="2"/>
  </si>
  <si>
    <t>●環境データ</t>
    <rPh sb="1" eb="3">
      <t>カンキョウ</t>
    </rPh>
    <phoneticPr fontId="2"/>
  </si>
  <si>
    <t>●社会データ</t>
    <rPh sb="1" eb="3">
      <t>シャカイ</t>
    </rPh>
    <phoneticPr fontId="2"/>
  </si>
  <si>
    <t>●ガバナンスデータ</t>
    <phoneticPr fontId="2"/>
  </si>
  <si>
    <t>E-02 CDPによる評価</t>
    <rPh sb="11" eb="13">
      <t>ヒョウカ</t>
    </rPh>
    <phoneticPr fontId="2"/>
  </si>
  <si>
    <t>E-04 エネルギー使用量の推移（全拠点）</t>
    <phoneticPr fontId="2"/>
  </si>
  <si>
    <t>E-06 温室効果ガス排出量の推移（全拠点）</t>
    <phoneticPr fontId="2"/>
  </si>
  <si>
    <t>S-01 認証油購入実績（花王グループ）</t>
    <phoneticPr fontId="2"/>
  </si>
  <si>
    <t>S-02 Sedexによるサプライヤーのリスクアセスメント結果</t>
    <phoneticPr fontId="2"/>
  </si>
  <si>
    <t>S-03 ベンダーサミット出席会社数</t>
    <phoneticPr fontId="2"/>
  </si>
  <si>
    <t>G-01 反競争的行為に関する罰金・和解金</t>
    <phoneticPr fontId="25"/>
  </si>
  <si>
    <t>G-03 贈収賄違反件数</t>
    <rPh sb="5" eb="8">
      <t>ゾウシュウワイ</t>
    </rPh>
    <rPh sb="8" eb="10">
      <t>イハン</t>
    </rPh>
    <rPh sb="10" eb="12">
      <t>ケンスウ</t>
    </rPh>
    <phoneticPr fontId="25"/>
  </si>
  <si>
    <t>G-04 懲戒件数の推移</t>
    <rPh sb="10" eb="12">
      <t>スイイ</t>
    </rPh>
    <phoneticPr fontId="25"/>
  </si>
  <si>
    <t>G-06 各会議体出席メンバー</t>
    <rPh sb="5" eb="6">
      <t>カク</t>
    </rPh>
    <rPh sb="6" eb="9">
      <t>カイギタイ</t>
    </rPh>
    <phoneticPr fontId="2"/>
  </si>
  <si>
    <t>目次に戻る</t>
    <rPh sb="0" eb="2">
      <t>モクジ</t>
    </rPh>
    <rPh sb="3" eb="4">
      <t>モド</t>
    </rPh>
    <phoneticPr fontId="2"/>
  </si>
  <si>
    <t>※1 費用額には減価償却費を含んでいます。</t>
    <phoneticPr fontId="2"/>
  </si>
  <si>
    <t>※2 経済効果は有価物および固定資産の売却金額と費用節減金額を計上し、リスク回避等の仮定に基づく経済効果、いわゆる「みなし効果」は計上していません。
※3 費用節減金額は、当該年度に発生した項目の1年間の節減額を当該年度のみ計上し､複数年度にわたって計上はしていません。</t>
    <phoneticPr fontId="2"/>
  </si>
  <si>
    <t>年</t>
    <rPh sb="0" eb="1">
      <t>ネン</t>
    </rPh>
    <phoneticPr fontId="2"/>
  </si>
  <si>
    <t>件数</t>
    <rPh sb="0" eb="2">
      <t>ケンスウ</t>
    </rPh>
    <phoneticPr fontId="2"/>
  </si>
  <si>
    <r>
      <t>E-03 花王の製品ライフサイクル各段階で排出されるCO</t>
    </r>
    <r>
      <rPr>
        <u/>
        <sz val="10"/>
        <color theme="10"/>
        <rFont val="Meiryo UI"/>
        <family val="3"/>
        <charset val="128"/>
      </rPr>
      <t>2の割合</t>
    </r>
    <rPh sb="5" eb="7">
      <t>カオウ</t>
    </rPh>
    <rPh sb="8" eb="10">
      <t>セイヒン</t>
    </rPh>
    <rPh sb="17" eb="18">
      <t>カク</t>
    </rPh>
    <rPh sb="18" eb="20">
      <t>ダンカイ</t>
    </rPh>
    <rPh sb="21" eb="23">
      <t>ハイシュツ</t>
    </rPh>
    <rPh sb="30" eb="32">
      <t>ワリアイ</t>
    </rPh>
    <phoneticPr fontId="2"/>
  </si>
  <si>
    <r>
      <t>E-05 製品ライフサイクル全体のCO</t>
    </r>
    <r>
      <rPr>
        <u/>
        <sz val="10"/>
        <color theme="10"/>
        <rFont val="Meiryo UI"/>
        <family val="3"/>
        <charset val="128"/>
      </rPr>
      <t>2排出量の推移（花王グループ）</t>
    </r>
    <phoneticPr fontId="2"/>
  </si>
  <si>
    <t>　　　排水量（百万㎥）</t>
    <rPh sb="4" eb="5">
      <t>スイ</t>
    </rPh>
    <phoneticPr fontId="2"/>
  </si>
  <si>
    <t>　　　その他（千t）</t>
    <rPh sb="5" eb="6">
      <t>タ</t>
    </rPh>
    <phoneticPr fontId="2"/>
  </si>
  <si>
    <t>中止</t>
    <rPh sb="0" eb="2">
      <t>チュウシ</t>
    </rPh>
    <phoneticPr fontId="2"/>
  </si>
  <si>
    <t>欧州</t>
    <rPh sb="0" eb="2">
      <t>オウシュウ</t>
    </rPh>
    <phoneticPr fontId="2"/>
  </si>
  <si>
    <t>川島 貞直</t>
    <phoneticPr fontId="2"/>
  </si>
  <si>
    <t>岡 伸浩　社外・独立</t>
    <phoneticPr fontId="2"/>
  </si>
  <si>
    <t>天野 秀樹　社外・独立</t>
    <phoneticPr fontId="2"/>
  </si>
  <si>
    <t>取締役・監査役選任審査委員会</t>
    <phoneticPr fontId="2"/>
  </si>
  <si>
    <t>取締役・執行役員報酬諮問委員会</t>
    <phoneticPr fontId="2"/>
  </si>
  <si>
    <t>監査役報酬諮問委員会</t>
    <phoneticPr fontId="2"/>
  </si>
  <si>
    <t>11名</t>
    <phoneticPr fontId="2"/>
  </si>
  <si>
    <t>8（4）</t>
    <phoneticPr fontId="2"/>
  </si>
  <si>
    <t>6（4）</t>
    <phoneticPr fontId="2"/>
  </si>
  <si>
    <t>14（8）</t>
    <phoneticPr fontId="2"/>
  </si>
  <si>
    <t>240（75）</t>
    <phoneticPr fontId="2"/>
  </si>
  <si>
    <t>81（30）</t>
    <phoneticPr fontId="2"/>
  </si>
  <si>
    <t>321（105）</t>
    <phoneticPr fontId="2"/>
  </si>
  <si>
    <t>268（75）</t>
    <phoneticPr fontId="2"/>
  </si>
  <si>
    <t>349（105）</t>
    <phoneticPr fontId="2"/>
  </si>
  <si>
    <t>（注）
1. 上記の員数には、2020年3月25日開催の第114期定時株主総会終結の時をもって退任した社外監査役1名が含まれています。
2. 業績連動型株式報酬については、当事業年度が中期経営計画「K20」の最終年度となるところ、最終年度終了後に、最終年度業績連動部分も含めた業績連動型株式報酬が確定します。前事業年度までに開示した累計額に、当事業年度中までに支払った業績連動型株式報酬の固定部分相当額を控除した金額は、当該確定した金額を超過しており、「K20」の業績達成度等に基づく過年度引当金繰入戻入額が216百万円であるところ、当事業年度の繰入計上額が105百万円となるため、上表では差額を減額表示しています。</t>
    <phoneticPr fontId="2"/>
  </si>
  <si>
    <t>83（－）</t>
    <phoneticPr fontId="2"/>
  </si>
  <si>
    <t>ー（－）</t>
    <phoneticPr fontId="2"/>
  </si>
  <si>
    <t>△111（－）</t>
    <phoneticPr fontId="2"/>
  </si>
  <si>
    <t>会社区分</t>
    <phoneticPr fontId="2"/>
  </si>
  <si>
    <t>提出会社</t>
    <phoneticPr fontId="2"/>
  </si>
  <si>
    <t>（注） 
1. 業績連動型株式報酬については、当事業年度が中期経営計画「K20」の最終年度となるところ、最終年度終了後に、最終年度業績連動部分も含めた業績連動型株式報酬が確定します。前事業年度までに開示した累計額に、当事業年度中までに支払った業績連動型株式報酬の固定部分相当額を控除した金額は、当該確定した金額を超過しており、「K20」の業績達成度等に基づく過年度引当金繰入戻入額が74百万円であるところ、当事業年度の繰入計上額が35百万円となるため、上表では差額を減額表示しております。このため、基本報酬と賞与に業績連動型株式報酬を加えた報酬等の総額は82百万円となりますが、業績連動型株式報酬分を除いた報酬等の総額は121百万円となります。
2. 報酬等の総額が1億円以上の者に限定して記載しております。</t>
    <phoneticPr fontId="2"/>
  </si>
  <si>
    <t>△39</t>
    <phoneticPr fontId="2"/>
  </si>
  <si>
    <t>※ 上記の員数には、2019年3月26日開催の第113期定時株主総会終結の時をもって退任した
　　取締役1名、社外取締役1名および監査役1名が含まれています。</t>
    <phoneticPr fontId="2"/>
  </si>
  <si>
    <t>G-05 ガバナンス強化のあゆみ（ガバナンス沿革）</t>
    <rPh sb="22" eb="24">
      <t>エンカク</t>
    </rPh>
    <phoneticPr fontId="2"/>
  </si>
  <si>
    <t>G-07 役員報酬額／役員ごとの報酬額</t>
    <rPh sb="9" eb="10">
      <t>ガク</t>
    </rPh>
    <phoneticPr fontId="2"/>
  </si>
  <si>
    <t>※ 集計対象は2005年は花王グループ全生産拠点、日本国内の非生産拠点が対象。2016年以降はすべての非生産拠点を含みます。</t>
    <phoneticPr fontId="2"/>
  </si>
  <si>
    <r>
      <t>【年度について】
当社は、2012年12月期より事業年度の末日を3月31日から12月31日に変更しました。 
「2012年</t>
    </r>
    <r>
      <rPr>
        <vertAlign val="superscript"/>
        <sz val="10"/>
        <color theme="1"/>
        <rFont val="Meiryo UI"/>
        <family val="3"/>
        <charset val="128"/>
      </rPr>
      <t>※1</t>
    </r>
    <r>
      <rPr>
        <sz val="10"/>
        <color theme="1"/>
        <rFont val="Meiryo UI"/>
        <family val="2"/>
        <charset val="128"/>
      </rPr>
      <t>」は、3月決算であった当社およびグループ会社は2012年4月1日から12月31日まで、12月決算であったグループ会社は2012年1月1日から12月31日までを連結対象期間としたデータです。
「2012年</t>
    </r>
    <r>
      <rPr>
        <vertAlign val="superscript"/>
        <sz val="10"/>
        <color theme="1"/>
        <rFont val="Meiryo UI"/>
        <family val="3"/>
        <charset val="128"/>
      </rPr>
      <t>※2</t>
    </r>
    <r>
      <rPr>
        <sz val="10"/>
        <color theme="1"/>
        <rFont val="Meiryo UI"/>
        <family val="2"/>
        <charset val="128"/>
      </rPr>
      <t>」は、ご参考として、2012年1月1日から12月31日までを表しています。 
【売上高原単位】
売上高原単位は、2015年度以前は日本基準、2016年度以降は国際会計基準（IFRS）にて算出しています。</t>
    </r>
    <rPh sb="0" eb="2">
      <t>ネンド</t>
    </rPh>
    <rPh sb="59" eb="60">
      <t>ネン</t>
    </rPh>
    <phoneticPr fontId="2"/>
  </si>
  <si>
    <t>　　　段ボール（千t）</t>
    <phoneticPr fontId="2"/>
  </si>
  <si>
    <t>環境対応製品生産設備、包装容器リサイクル</t>
    <phoneticPr fontId="2"/>
  </si>
  <si>
    <t>※1 評価対象はSedex の新SAQ（自己評価アンケート）に回答した656サイト
※2 Sedexの新SAQに対する回答率
※3 Sedex アセスメントツールによるマネジメントコントロールスコアの値（0〜5、値が大きいほどマネジメントが良好）</t>
    <phoneticPr fontId="2"/>
  </si>
  <si>
    <t>総合評価</t>
    <rPh sb="0" eb="2">
      <t>ソウゴウ</t>
    </rPh>
    <rPh sb="2" eb="4">
      <t>ヒョウカ</t>
    </rPh>
    <phoneticPr fontId="2"/>
  </si>
  <si>
    <t>S</t>
    <phoneticPr fontId="2"/>
  </si>
  <si>
    <t>C</t>
    <phoneticPr fontId="2"/>
  </si>
  <si>
    <t>ー</t>
    <phoneticPr fontId="2"/>
  </si>
  <si>
    <r>
      <t>SAQ回答率</t>
    </r>
    <r>
      <rPr>
        <vertAlign val="superscript"/>
        <sz val="10"/>
        <color theme="1"/>
        <rFont val="Meiryo UI"/>
        <family val="3"/>
        <charset val="128"/>
      </rPr>
      <t>※2</t>
    </r>
    <phoneticPr fontId="2"/>
  </si>
  <si>
    <r>
      <t>Sedexリスク評価</t>
    </r>
    <r>
      <rPr>
        <vertAlign val="superscript"/>
        <sz val="10"/>
        <color theme="1"/>
        <rFont val="Meiryo UI"/>
        <family val="3"/>
        <charset val="128"/>
      </rPr>
      <t>※3</t>
    </r>
    <phoneticPr fontId="2"/>
  </si>
  <si>
    <t>80%以上</t>
    <rPh sb="3" eb="5">
      <t>イジョウ</t>
    </rPh>
    <phoneticPr fontId="2"/>
  </si>
  <si>
    <t>80%未満</t>
    <rPh sb="3" eb="5">
      <t>ミマン</t>
    </rPh>
    <phoneticPr fontId="2"/>
  </si>
  <si>
    <t>3.0以上</t>
    <rPh sb="3" eb="5">
      <t>イジョウ</t>
    </rPh>
    <phoneticPr fontId="2"/>
  </si>
  <si>
    <t>2.0以上3.0未満</t>
    <rPh sb="3" eb="5">
      <t>イジョウ</t>
    </rPh>
    <rPh sb="8" eb="10">
      <t>ミマン</t>
    </rPh>
    <phoneticPr fontId="2"/>
  </si>
  <si>
    <t>2.0未満</t>
    <rPh sb="3" eb="5">
      <t>ミマン</t>
    </rPh>
    <phoneticPr fontId="2"/>
  </si>
  <si>
    <t>ー</t>
    <phoneticPr fontId="2"/>
  </si>
  <si>
    <r>
      <t>S-02 Sedexによるサプライヤーのリスクアセスメント結果</t>
    </r>
    <r>
      <rPr>
        <b/>
        <vertAlign val="superscript"/>
        <sz val="10"/>
        <color theme="1"/>
        <rFont val="Meiryo UI"/>
        <family val="3"/>
        <charset val="128"/>
      </rPr>
      <t>※1</t>
    </r>
    <phoneticPr fontId="2"/>
  </si>
  <si>
    <r>
      <t>日本グループ会社</t>
    </r>
    <r>
      <rPr>
        <vertAlign val="superscript"/>
        <sz val="10"/>
        <color theme="1"/>
        <rFont val="Meiryo UI"/>
        <family val="3"/>
        <charset val="128"/>
      </rPr>
      <t>※1</t>
    </r>
    <rPh sb="0" eb="2">
      <t>ニホン</t>
    </rPh>
    <phoneticPr fontId="2"/>
  </si>
  <si>
    <r>
      <t>海外グループ会社</t>
    </r>
    <r>
      <rPr>
        <vertAlign val="superscript"/>
        <sz val="10"/>
        <color theme="1"/>
        <rFont val="Meiryo UI"/>
        <family val="3"/>
        <charset val="128"/>
      </rPr>
      <t>※2</t>
    </r>
    <phoneticPr fontId="2"/>
  </si>
  <si>
    <t>●EVAを経営指標として導入</t>
    <phoneticPr fontId="2"/>
  </si>
  <si>
    <t>●短期インセンティブ：EVA業績連動賞与導入</t>
    <phoneticPr fontId="2"/>
  </si>
  <si>
    <t>●中長期インセンティブ：ストックオプション導入
●退職慰労金廃止</t>
    <phoneticPr fontId="2"/>
  </si>
  <si>
    <t>●中長期インセンティブ：株式報酬型ストックオプション導入
●短期インセンティブ：EVA/売上・経常利益指標導入</t>
    <phoneticPr fontId="2"/>
  </si>
  <si>
    <t>●中長期インセンティブ：業績連動型株式報酬導入（含む非財務指標）</t>
    <phoneticPr fontId="2"/>
  </si>
  <si>
    <t>●監査役と社外取締役との意見交換会を開始
●ESG 委員会設置（サステナビリティ委員会は発展的に解消）</t>
    <rPh sb="12" eb="14">
      <t>イケン</t>
    </rPh>
    <phoneticPr fontId="2"/>
  </si>
  <si>
    <t>●報酬諮問委員会に社外監査役参加</t>
    <rPh sb="9" eb="11">
      <t>シャガイ</t>
    </rPh>
    <rPh sb="11" eb="14">
      <t>カンサヤク</t>
    </rPh>
    <rPh sb="14" eb="16">
      <t>サンカ</t>
    </rPh>
    <phoneticPr fontId="2"/>
  </si>
  <si>
    <t>役員報酬額</t>
    <rPh sb="4" eb="5">
      <t>ガク</t>
    </rPh>
    <phoneticPr fontId="2"/>
  </si>
  <si>
    <t>役員ごとの報酬額</t>
    <phoneticPr fontId="2"/>
  </si>
  <si>
    <t>合計
（うち社外役員）</t>
    <rPh sb="8" eb="10">
      <t>ヤクイン</t>
    </rPh>
    <phoneticPr fontId="2"/>
  </si>
  <si>
    <t>●会長・社長選任審査委員会設置　
●社長以下役位を執行役員に
●経営監査室設置</t>
    <phoneticPr fontId="2"/>
  </si>
  <si>
    <t>E-01 ”いっしょにeco”マーク表示製品売上比率（国内生活者向け製品）</t>
    <rPh sb="18" eb="20">
      <t>ヒョウジ</t>
    </rPh>
    <rPh sb="20" eb="22">
      <t>セイヒン</t>
    </rPh>
    <rPh sb="22" eb="24">
      <t>ウリアゲ</t>
    </rPh>
    <rPh sb="24" eb="25">
      <t>ヒ</t>
    </rPh>
    <rPh sb="25" eb="26">
      <t>リツ</t>
    </rPh>
    <rPh sb="27" eb="29">
      <t>コクナイ</t>
    </rPh>
    <rPh sb="29" eb="32">
      <t>セイカツシャ</t>
    </rPh>
    <rPh sb="32" eb="33">
      <t>ム</t>
    </rPh>
    <rPh sb="34" eb="36">
      <t>セイヒン</t>
    </rPh>
    <phoneticPr fontId="2"/>
  </si>
  <si>
    <t>●取締役および執行役員報酬諮問委員会設置</t>
    <phoneticPr fontId="2"/>
  </si>
  <si>
    <t>●取締役・監査役選任審査委員会へ変更</t>
    <phoneticPr fontId="2"/>
  </si>
  <si>
    <t>在任期間
（ 2021年3月株主
総会終結時）</t>
    <phoneticPr fontId="2"/>
  </si>
  <si>
    <t>出席状況
（ 2020 年度）</t>
    <phoneticPr fontId="2"/>
  </si>
  <si>
    <t>12 年9か月</t>
    <phoneticPr fontId="2"/>
  </si>
  <si>
    <t>5年</t>
    <rPh sb="1" eb="2">
      <t>ネン</t>
    </rPh>
    <phoneticPr fontId="2"/>
  </si>
  <si>
    <t>7年</t>
    <rPh sb="1" eb="2">
      <t>ネン</t>
    </rPh>
    <phoneticPr fontId="2"/>
  </si>
  <si>
    <t>2年</t>
    <rPh sb="1" eb="2">
      <t>ネン</t>
    </rPh>
    <phoneticPr fontId="2"/>
  </si>
  <si>
    <t>8 年9か月</t>
    <phoneticPr fontId="2"/>
  </si>
  <si>
    <t>3年</t>
    <rPh sb="1" eb="2">
      <t>ネン</t>
    </rPh>
    <phoneticPr fontId="2"/>
  </si>
  <si>
    <t>4年</t>
    <rPh sb="1" eb="2">
      <t>ネン</t>
    </rPh>
    <phoneticPr fontId="2"/>
  </si>
  <si>
    <t>1年</t>
    <rPh sb="1" eb="2">
      <t>ネン</t>
    </rPh>
    <phoneticPr fontId="2"/>
  </si>
  <si>
    <r>
      <t>　ー</t>
    </r>
    <r>
      <rPr>
        <vertAlign val="superscript"/>
        <sz val="10"/>
        <color theme="1"/>
        <rFont val="Meiryo UI"/>
        <family val="3"/>
        <charset val="128"/>
      </rPr>
      <t>※1</t>
    </r>
    <phoneticPr fontId="2"/>
  </si>
  <si>
    <r>
      <t>12/12</t>
    </r>
    <r>
      <rPr>
        <vertAlign val="superscript"/>
        <sz val="10"/>
        <color theme="1"/>
        <rFont val="Meiryo UI"/>
        <family val="3"/>
        <charset val="128"/>
      </rPr>
      <t>※2</t>
    </r>
    <phoneticPr fontId="2"/>
  </si>
  <si>
    <r>
      <t>6/6</t>
    </r>
    <r>
      <rPr>
        <vertAlign val="superscript"/>
        <sz val="10"/>
        <color theme="1"/>
        <rFont val="Meiryo UI"/>
        <family val="3"/>
        <charset val="128"/>
      </rPr>
      <t>※2</t>
    </r>
    <phoneticPr fontId="2"/>
  </si>
  <si>
    <t>14/14</t>
    <phoneticPr fontId="2"/>
  </si>
  <si>
    <t>取締役会</t>
    <phoneticPr fontId="2"/>
  </si>
  <si>
    <t>監査役会</t>
    <phoneticPr fontId="2"/>
  </si>
  <si>
    <t>ー</t>
  </si>
  <si>
    <t>8/8</t>
    <phoneticPr fontId="2"/>
  </si>
  <si>
    <t>※1　2021 年3月株主総会にて選任および就任　
※2　仲澤氏の就任以降開催された取締役会は12 回、監査役会は6 回となっております。</t>
    <phoneticPr fontId="2"/>
  </si>
  <si>
    <t>2021年</t>
    <phoneticPr fontId="2"/>
  </si>
  <si>
    <t>2022年</t>
    <rPh sb="4" eb="5">
      <t>ネン</t>
    </rPh>
    <phoneticPr fontId="2"/>
  </si>
  <si>
    <t>出席状況
（ 2021年度）</t>
    <phoneticPr fontId="2"/>
  </si>
  <si>
    <t>在任期間
（2022年3月株主
総会終結時）</t>
    <phoneticPr fontId="2"/>
  </si>
  <si>
    <t>467（75）</t>
    <phoneticPr fontId="2"/>
  </si>
  <si>
    <t>324（75）</t>
    <phoneticPr fontId="2"/>
  </si>
  <si>
    <t>39（－）</t>
    <phoneticPr fontId="2"/>
  </si>
  <si>
    <t>73（－）</t>
    <phoneticPr fontId="2"/>
  </si>
  <si>
    <t>31（－）</t>
    <phoneticPr fontId="2"/>
  </si>
  <si>
    <t>6（3）</t>
    <phoneticPr fontId="2"/>
  </si>
  <si>
    <t>82（30）</t>
    <phoneticPr fontId="2"/>
  </si>
  <si>
    <t>14（7）</t>
    <phoneticPr fontId="2"/>
  </si>
  <si>
    <t>549（105）</t>
    <phoneticPr fontId="2"/>
  </si>
  <si>
    <t>406（105）</t>
    <phoneticPr fontId="2"/>
  </si>
  <si>
    <t>短期インセンティブ報酬
（業績連動型賞与）</t>
    <rPh sb="0" eb="2">
      <t>タンキ</t>
    </rPh>
    <rPh sb="9" eb="11">
      <t>ホウシュウ</t>
    </rPh>
    <rPh sb="13" eb="15">
      <t>ギョウセキ</t>
    </rPh>
    <rPh sb="15" eb="18">
      <t>レンドウガタ</t>
    </rPh>
    <rPh sb="18" eb="20">
      <t>ショウヨ</t>
    </rPh>
    <phoneticPr fontId="2"/>
  </si>
  <si>
    <t>変動部分
（業績連動分）</t>
    <rPh sb="0" eb="4">
      <t>ヘンドウブブン</t>
    </rPh>
    <rPh sb="6" eb="8">
      <t>ギョウセキ</t>
    </rPh>
    <rPh sb="8" eb="11">
      <t>レンドウブン</t>
    </rPh>
    <phoneticPr fontId="2"/>
  </si>
  <si>
    <t>固定部分</t>
    <rPh sb="0" eb="4">
      <t>コテイブブン</t>
    </rPh>
    <phoneticPr fontId="2"/>
  </si>
  <si>
    <t xml:space="preserve">（注）
1. 上記の員数には、2021年3月26日開催の第115期定時株主総会終結の時をもって退任した監査役1名が含まれております。
2. 長期インセンティブ報酬（業績連動型株式報酬）のうち、変動部分（業績連動分）については、当社の中期経営計画「K25」の対象となる2021年から2025年までの5事業年度の最終年度終了後に確定しますので、変動部分（業績連動分）は当事業年度の繰入計上額となります。
</t>
    <phoneticPr fontId="2"/>
  </si>
  <si>
    <t>長期インセンティブ報酬
（業績連動型株式報酬）</t>
    <rPh sb="0" eb="2">
      <t>チョウキ</t>
    </rPh>
    <rPh sb="9" eb="11">
      <t>ホウシュウ</t>
    </rPh>
    <rPh sb="13" eb="15">
      <t>ギョウセキ</t>
    </rPh>
    <rPh sb="15" eb="17">
      <t>レンドウ</t>
    </rPh>
    <rPh sb="17" eb="18">
      <t>ガタ</t>
    </rPh>
    <rPh sb="18" eb="22">
      <t>カブシキホウシュウ</t>
    </rPh>
    <phoneticPr fontId="2"/>
  </si>
  <si>
    <t>提出会社</t>
    <rPh sb="0" eb="4">
      <t>テイシュツカイシャ</t>
    </rPh>
    <phoneticPr fontId="2"/>
  </si>
  <si>
    <t>長谷部　佳宏
（取締役）</t>
    <rPh sb="0" eb="3">
      <t>ハセベ</t>
    </rPh>
    <rPh sb="4" eb="6">
      <t>ヨシヒロ</t>
    </rPh>
    <phoneticPr fontId="2"/>
  </si>
  <si>
    <t>〇</t>
    <phoneticPr fontId="2"/>
  </si>
  <si>
    <t>15/15</t>
    <phoneticPr fontId="2"/>
  </si>
  <si>
    <t>6年</t>
    <rPh sb="1" eb="2">
      <t>ネン</t>
    </rPh>
    <phoneticPr fontId="2"/>
  </si>
  <si>
    <t>8年</t>
    <rPh sb="1" eb="2">
      <t>ネン</t>
    </rPh>
    <phoneticPr fontId="2"/>
  </si>
  <si>
    <t>デイブ・マンツ</t>
    <phoneticPr fontId="2"/>
  </si>
  <si>
    <t>篠辺 修　社外・独立</t>
    <phoneticPr fontId="2"/>
  </si>
  <si>
    <t>◎</t>
    <phoneticPr fontId="2"/>
  </si>
  <si>
    <t>桜井 恵理子　社外・独立</t>
    <rPh sb="0" eb="2">
      <t>サクライ</t>
    </rPh>
    <rPh sb="3" eb="6">
      <t>エリコ</t>
    </rPh>
    <rPh sb="7" eb="9">
      <t>シャガイ</t>
    </rPh>
    <rPh sb="10" eb="12">
      <t>ドクリツ</t>
    </rPh>
    <phoneticPr fontId="2"/>
  </si>
  <si>
    <t>10/10</t>
    <phoneticPr fontId="2"/>
  </si>
  <si>
    <r>
      <t>13/13</t>
    </r>
    <r>
      <rPr>
        <vertAlign val="superscript"/>
        <sz val="10"/>
        <color theme="1"/>
        <rFont val="Meiryo UI"/>
        <family val="3"/>
        <charset val="128"/>
      </rPr>
      <t>※2</t>
    </r>
    <phoneticPr fontId="2"/>
  </si>
  <si>
    <r>
      <t>8/8</t>
    </r>
    <r>
      <rPr>
        <vertAlign val="superscript"/>
        <sz val="10"/>
        <color theme="1"/>
        <rFont val="Meiryo UI"/>
        <family val="3"/>
        <charset val="128"/>
      </rPr>
      <t>※2</t>
    </r>
    <phoneticPr fontId="2"/>
  </si>
  <si>
    <t>14名</t>
    <rPh sb="2" eb="3">
      <t>ナ</t>
    </rPh>
    <phoneticPr fontId="2"/>
  </si>
  <si>
    <t>5名</t>
    <rPh sb="1" eb="2">
      <t>ナ</t>
    </rPh>
    <phoneticPr fontId="2"/>
  </si>
  <si>
    <t>7名</t>
    <rPh sb="1" eb="2">
      <t>ナ</t>
    </rPh>
    <phoneticPr fontId="2"/>
  </si>
  <si>
    <t>11名</t>
    <rPh sb="2" eb="3">
      <t>ナ</t>
    </rPh>
    <phoneticPr fontId="2"/>
  </si>
  <si>
    <t>13年9か月</t>
    <phoneticPr fontId="2"/>
  </si>
  <si>
    <t>※1　2022 年3月株主総会にて選任および就任
※2　川島氏の就任以降開催された取締役会は13回、監査役会は8 回となっております。</t>
    <phoneticPr fontId="2"/>
  </si>
  <si>
    <t>絶対量削減率2017年比</t>
    <rPh sb="0" eb="3">
      <t>ゼッタイリョウ</t>
    </rPh>
    <rPh sb="3" eb="6">
      <t>サクゲンリツ</t>
    </rPh>
    <rPh sb="10" eb="12">
      <t>ネンヒ</t>
    </rPh>
    <phoneticPr fontId="2"/>
  </si>
  <si>
    <r>
      <t>※ 日本国内および海外で販売した製品の単位数量当たりの製品ライフサイクル（ただし、自社グループの生産工程、物流工程を除く）を通じたCO</t>
    </r>
    <r>
      <rPr>
        <vertAlign val="subscript"/>
        <sz val="10"/>
        <color theme="1"/>
        <rFont val="Meiryo UI"/>
        <family val="3"/>
        <charset val="128"/>
      </rPr>
      <t>2</t>
    </r>
    <r>
      <rPr>
        <sz val="10"/>
        <color theme="1"/>
        <rFont val="Meiryo UI"/>
        <family val="2"/>
        <charset val="128"/>
      </rPr>
      <t>排出量に当該製品の年間の売上数量を乗じて算出した値に、自社グループの生産工程、物流工程を通じたCO</t>
    </r>
    <r>
      <rPr>
        <vertAlign val="subscript"/>
        <sz val="10"/>
        <color theme="1"/>
        <rFont val="Meiryo UI"/>
        <family val="3"/>
        <charset val="128"/>
      </rPr>
      <t>2</t>
    </r>
    <r>
      <rPr>
        <sz val="10"/>
        <color theme="1"/>
        <rFont val="Meiryo UI"/>
        <family val="2"/>
        <charset val="128"/>
      </rPr>
      <t>排出量の実績値を合算したものです。ただし、産業界向け製品の使用および廃棄に関するCO</t>
    </r>
    <r>
      <rPr>
        <vertAlign val="subscript"/>
        <sz val="10"/>
        <color theme="1"/>
        <rFont val="Meiryo UI"/>
        <family val="3"/>
        <charset val="128"/>
      </rPr>
      <t>2</t>
    </r>
    <r>
      <rPr>
        <sz val="10"/>
        <color theme="1"/>
        <rFont val="Meiryo UI"/>
        <family val="2"/>
        <charset val="128"/>
      </rPr>
      <t>排出量は含んでいません。</t>
    </r>
    <phoneticPr fontId="2"/>
  </si>
  <si>
    <t>原単位（売上高）削減率　対前年</t>
    <rPh sb="12" eb="15">
      <t>タイゼンネン</t>
    </rPh>
    <phoneticPr fontId="2"/>
  </si>
  <si>
    <t>※ 集計対象拠点：花王グループの全拠点、国内営業車含む</t>
    <rPh sb="20" eb="22">
      <t>コクナイ</t>
    </rPh>
    <phoneticPr fontId="2"/>
  </si>
  <si>
    <r>
      <t>※ 集計対象拠点：花王グループの全拠点、国内営業車含む
※ 集計対象ガス：京都議定書に定める7ガス（日本以外の拠点はCO</t>
    </r>
    <r>
      <rPr>
        <vertAlign val="subscript"/>
        <sz val="10"/>
        <color theme="1"/>
        <rFont val="Meiryo UI"/>
        <family val="3"/>
        <charset val="128"/>
      </rPr>
      <t>2</t>
    </r>
    <r>
      <rPr>
        <sz val="10"/>
        <color theme="1"/>
        <rFont val="Meiryo UI"/>
        <family val="2"/>
        <charset val="128"/>
      </rPr>
      <t>のみ）</t>
    </r>
    <rPh sb="20" eb="22">
      <t>コクナイ</t>
    </rPh>
    <phoneticPr fontId="2"/>
  </si>
  <si>
    <t>絶対量削減率2017年比（%）</t>
    <rPh sb="0" eb="3">
      <t>ゼッタイリョウ</t>
    </rPh>
    <rPh sb="3" eb="6">
      <t>サクゲンリツ</t>
    </rPh>
    <rPh sb="10" eb="12">
      <t>ネンヒ</t>
    </rPh>
    <phoneticPr fontId="2"/>
  </si>
  <si>
    <t>原単位（売上高）削減率2017年比（％）</t>
    <rPh sb="15" eb="16">
      <t>ネン</t>
    </rPh>
    <rPh sb="16" eb="17">
      <t>ヒ</t>
    </rPh>
    <phoneticPr fontId="2"/>
  </si>
  <si>
    <t>※ 集計範囲：花王（株）
※ ボディ用洗浄剤、手洗い用洗浄剤、シャンプー・リンス、洗たく用液体洗剤、柔軟仕上げ剤、台所用洗剤、住居用洗剤、漂白剤、かびとり剤</t>
    <phoneticPr fontId="2"/>
  </si>
  <si>
    <t>2021年</t>
  </si>
  <si>
    <t>※1 日本花王グループ
※2 消費者向け製品を対象として、製品1個当たりの包装容器使用量に当該年度の販売数量を乗じて算定しています。
※3 全生産拠点
※4 全非生産拠点（研修所、寮等を含む）
※5 消費者向け製品
※6 消費者向け製品および産業界向け製品を対象として、製品1個当たりの原材料製造段階（自社グループの製造工程除く）のCO2排出量および水使用量に当該年度の販売数量を乗じて算出しています。
※7 集計対象は消費者向け製品および産業界向け製品。日本は省エネ法に基づいて算定しています。海外は日本の実績に基づき算定した製品1個当たりの輸送時CO2排出量と各国での販売数量と各国内での推計輸送距離を乗じて算定しています。
※8 消費者向け製品を対象として、製品1個当たりの使用時CO2排出量および水使用量もしくは製品1個当たりの廃棄時CO2排出量および水使用量に当該年度の販売数量を乗じて算定しています。</t>
    <rPh sb="15" eb="17">
      <t>セイカツ</t>
    </rPh>
    <rPh sb="100" eb="103">
      <t>セイカツシャ</t>
    </rPh>
    <phoneticPr fontId="2"/>
  </si>
  <si>
    <t>※1 日本グループ会社
花王プロフェッショナル・サービス（株）、花王グループカスタマーマーケティング（株）、花王ロジスティクス（株）
※2 海外グループ会社
19社（アジア11、欧米8）</t>
    <rPh sb="3" eb="5">
      <t>ニホン</t>
    </rPh>
    <phoneticPr fontId="2"/>
  </si>
  <si>
    <t>事故の種類</t>
    <rPh sb="0" eb="2">
      <t>ジコ</t>
    </rPh>
    <rPh sb="3" eb="5">
      <t>シュルイ</t>
    </rPh>
    <phoneticPr fontId="2"/>
  </si>
  <si>
    <t>事故の概要</t>
    <rPh sb="0" eb="2">
      <t>ジコ</t>
    </rPh>
    <rPh sb="3" eb="5">
      <t>ガイヨウ</t>
    </rPh>
    <phoneticPr fontId="2"/>
  </si>
  <si>
    <t>今後の対策</t>
    <rPh sb="0" eb="2">
      <t>コンゴ</t>
    </rPh>
    <rPh sb="3" eb="5">
      <t>タイサク</t>
    </rPh>
    <phoneticPr fontId="2"/>
  </si>
  <si>
    <t>社会データ</t>
    <phoneticPr fontId="2"/>
  </si>
  <si>
    <t>E-09 電気・蒸気等購入量の推移</t>
    <phoneticPr fontId="2"/>
  </si>
  <si>
    <t>E-10 燃料種別消費量の推移</t>
    <phoneticPr fontId="2"/>
  </si>
  <si>
    <t>E-13 花王の製品ライフサイクル各段階で排出される水の割合</t>
    <rPh sb="5" eb="7">
      <t>カオウ</t>
    </rPh>
    <rPh sb="8" eb="10">
      <t>セイヒン</t>
    </rPh>
    <rPh sb="17" eb="18">
      <t>カク</t>
    </rPh>
    <rPh sb="18" eb="20">
      <t>ダンカイ</t>
    </rPh>
    <rPh sb="21" eb="23">
      <t>ハイシュツ</t>
    </rPh>
    <rPh sb="26" eb="27">
      <t>ミズ</t>
    </rPh>
    <rPh sb="28" eb="30">
      <t>ワリアイ</t>
    </rPh>
    <phoneticPr fontId="2"/>
  </si>
  <si>
    <t>E-19 環境法規制 遵守状況</t>
    <phoneticPr fontId="2"/>
  </si>
  <si>
    <t>E-20 PRTR法対象化学物質の総排出量の推移</t>
    <phoneticPr fontId="2"/>
  </si>
  <si>
    <t>E-21 VOC排出量の推移</t>
    <phoneticPr fontId="2"/>
  </si>
  <si>
    <t>E-22 NOx 排出量の推移</t>
    <phoneticPr fontId="2"/>
  </si>
  <si>
    <t>E-23 SOx 排出量の推移</t>
    <phoneticPr fontId="2"/>
  </si>
  <si>
    <t>E-27 事業活動と環境負荷</t>
    <rPh sb="5" eb="7">
      <t>ジギョウ</t>
    </rPh>
    <rPh sb="7" eb="9">
      <t>カツドウ</t>
    </rPh>
    <rPh sb="10" eb="12">
      <t>カンキョウ</t>
    </rPh>
    <rPh sb="12" eb="14">
      <t>フカ</t>
    </rPh>
    <phoneticPr fontId="2"/>
  </si>
  <si>
    <t>E-28 環境会計：環境保全コスト</t>
    <phoneticPr fontId="2"/>
  </si>
  <si>
    <t>E-29 環境会計：環境保全対策に伴う経済効果</t>
    <phoneticPr fontId="2"/>
  </si>
  <si>
    <t>E-28 環境保全コスト</t>
    <phoneticPr fontId="2"/>
  </si>
  <si>
    <t>E-29 環境保全対策に伴う経済効果</t>
    <phoneticPr fontId="2"/>
  </si>
  <si>
    <t>G-02 反競争行為、贈収賄に関する係争件数</t>
    <rPh sb="5" eb="7">
      <t>ケイソウ</t>
    </rPh>
    <rPh sb="7" eb="9">
      <t>チョウサ</t>
    </rPh>
    <rPh sb="9" eb="11">
      <t>ケンスウ</t>
    </rPh>
    <phoneticPr fontId="25"/>
  </si>
  <si>
    <t>E-07 スコープ1 CO2排出量の推移</t>
    <phoneticPr fontId="2"/>
  </si>
  <si>
    <t>E-08 スコープ2 CO2排出量の推移</t>
    <phoneticPr fontId="2"/>
  </si>
  <si>
    <t>E-11 スコープ3 CO2排出量の推移</t>
    <phoneticPr fontId="2"/>
  </si>
  <si>
    <t>E-12 輸送時のCO2排出量の推移（日本）</t>
    <phoneticPr fontId="2"/>
  </si>
  <si>
    <t>●長期インセンティブ報酬：評価指標の見直し</t>
    <rPh sb="1" eb="3">
      <t>チョウキ</t>
    </rPh>
    <rPh sb="10" eb="12">
      <t>ホウシュウ</t>
    </rPh>
    <rPh sb="13" eb="15">
      <t>ヒョウカ</t>
    </rPh>
    <rPh sb="15" eb="17">
      <t>シヒョウ</t>
    </rPh>
    <rPh sb="18" eb="20">
      <t>ミナオ</t>
    </rPh>
    <phoneticPr fontId="2"/>
  </si>
  <si>
    <t>平均研修時間（時間）</t>
    <rPh sb="0" eb="2">
      <t>ヘイキン</t>
    </rPh>
    <rPh sb="2" eb="4">
      <t>ケンシュウ</t>
    </rPh>
    <rPh sb="4" eb="6">
      <t>ジカン</t>
    </rPh>
    <rPh sb="7" eb="9">
      <t>ジカン</t>
    </rPh>
    <phoneticPr fontId="1"/>
  </si>
  <si>
    <t>平均研修費用（円）</t>
    <rPh sb="0" eb="4">
      <t>ヘイ</t>
    </rPh>
    <rPh sb="4" eb="6">
      <t>ヒヨウ</t>
    </rPh>
    <rPh sb="7" eb="8">
      <t>エン</t>
    </rPh>
    <phoneticPr fontId="1"/>
  </si>
  <si>
    <t>日本</t>
    <rPh sb="0" eb="2">
      <t>ニホン</t>
    </rPh>
    <phoneticPr fontId="1"/>
  </si>
  <si>
    <t>合計</t>
    <rPh sb="0" eb="2">
      <t>ゴウケイ</t>
    </rPh>
    <phoneticPr fontId="2"/>
  </si>
  <si>
    <t>男性</t>
    <rPh sb="0" eb="2">
      <t>ダンセイ</t>
    </rPh>
    <phoneticPr fontId="2"/>
  </si>
  <si>
    <t>女性</t>
    <rPh sb="0" eb="2">
      <t>ジョセイ</t>
    </rPh>
    <phoneticPr fontId="2"/>
  </si>
  <si>
    <t>従業員</t>
    <phoneticPr fontId="2"/>
  </si>
  <si>
    <t>管理職</t>
    <rPh sb="0" eb="2">
      <t>カンリ</t>
    </rPh>
    <rPh sb="2" eb="3">
      <t>ショク</t>
    </rPh>
    <phoneticPr fontId="2"/>
  </si>
  <si>
    <t>日本</t>
    <rPh sb="0" eb="2">
      <t>ニホン</t>
    </rPh>
    <phoneticPr fontId="2"/>
  </si>
  <si>
    <t>米州</t>
    <rPh sb="0" eb="2">
      <t>ベイシュウ</t>
    </rPh>
    <phoneticPr fontId="2"/>
  </si>
  <si>
    <t>平均年齢（歳）</t>
    <phoneticPr fontId="2"/>
  </si>
  <si>
    <t>平均勤続年数（年）</t>
    <phoneticPr fontId="2"/>
  </si>
  <si>
    <t>※正規雇用の従業員のみ</t>
    <rPh sb="1" eb="5">
      <t>セイキコヨウ</t>
    </rPh>
    <rPh sb="6" eb="9">
      <t>ジュウギョウイン</t>
    </rPh>
    <phoneticPr fontId="2"/>
  </si>
  <si>
    <r>
      <t xml:space="preserve">従業員 </t>
    </r>
    <r>
      <rPr>
        <vertAlign val="superscript"/>
        <sz val="10"/>
        <rFont val="Meiryo UI"/>
        <family val="3"/>
        <charset val="128"/>
      </rPr>
      <t>※1</t>
    </r>
    <phoneticPr fontId="2"/>
  </si>
  <si>
    <t>うち花王(株)</t>
  </si>
  <si>
    <t>売上創出部門 管理職</t>
    <rPh sb="0" eb="2">
      <t>ウリアゲ</t>
    </rPh>
    <rPh sb="2" eb="4">
      <t>ソウシュツ</t>
    </rPh>
    <rPh sb="4" eb="6">
      <t>ブモン</t>
    </rPh>
    <rPh sb="7" eb="10">
      <t>カンリショク</t>
    </rPh>
    <phoneticPr fontId="2"/>
  </si>
  <si>
    <t>S-05 従業員・管理職の人数</t>
    <phoneticPr fontId="2"/>
  </si>
  <si>
    <t>所定外労働時間 月平均時間（時間）</t>
  </si>
  <si>
    <t>時間単位休暇 取得者 平均取得時間（時間）</t>
    <rPh sb="9" eb="10">
      <t>シャ</t>
    </rPh>
    <phoneticPr fontId="2"/>
  </si>
  <si>
    <t>海外赴任同行休職 取得人数（男性）（人）</t>
    <rPh sb="11" eb="13">
      <t>ニンズウ</t>
    </rPh>
    <phoneticPr fontId="2"/>
  </si>
  <si>
    <t>海外赴任同行休職 取得人数（女性）（人）</t>
    <rPh sb="11" eb="13">
      <t>ニンズウ</t>
    </rPh>
    <phoneticPr fontId="2"/>
  </si>
  <si>
    <t>ボランティア特別休暇 取得者 平均取得日数（日）</t>
    <rPh sb="13" eb="14">
      <t>シャ</t>
    </rPh>
    <rPh sb="22" eb="23">
      <t>ニチ</t>
    </rPh>
    <phoneticPr fontId="2"/>
  </si>
  <si>
    <t>ボランティア特別休暇 のべ取得人数（人）</t>
    <phoneticPr fontId="2"/>
  </si>
  <si>
    <t>在宅勤務制度 利用人数（人）</t>
    <rPh sb="9" eb="11">
      <t>ニンズウ</t>
    </rPh>
    <phoneticPr fontId="2"/>
  </si>
  <si>
    <t>育児休職取得率（男性）（％）</t>
    <rPh sb="6" eb="7">
      <t>リツ</t>
    </rPh>
    <phoneticPr fontId="2"/>
  </si>
  <si>
    <t>育児休職取得率（女性）（％）</t>
    <rPh sb="6" eb="7">
      <t>リツ</t>
    </rPh>
    <phoneticPr fontId="2"/>
  </si>
  <si>
    <t>育児による時短・時差勤務 取得人数（男性）（人）</t>
    <phoneticPr fontId="2"/>
  </si>
  <si>
    <t>育児による時短・時差勤務 取得人数（女性）（人）</t>
    <phoneticPr fontId="2"/>
  </si>
  <si>
    <t>看護・介護休職 取得人数（男性）（人）</t>
    <phoneticPr fontId="2"/>
  </si>
  <si>
    <t>看護・介護休職 取得人数（女性）（人）</t>
    <phoneticPr fontId="2"/>
  </si>
  <si>
    <t>看護・介護による時短・時差勤務 取得人数（男性）（人）</t>
    <phoneticPr fontId="2"/>
  </si>
  <si>
    <t>看護・介護による時短・時差勤務 取得人数（女性）（人）</t>
    <phoneticPr fontId="2"/>
  </si>
  <si>
    <t>従業員</t>
    <phoneticPr fontId="1"/>
  </si>
  <si>
    <t>管理職</t>
    <rPh sb="0" eb="3">
      <t>カンリショク</t>
    </rPh>
    <phoneticPr fontId="1"/>
  </si>
  <si>
    <t>インドネシア</t>
  </si>
  <si>
    <t>中国</t>
  </si>
  <si>
    <t>タイ</t>
  </si>
  <si>
    <t>ドイツ</t>
  </si>
  <si>
    <t>台湾</t>
  </si>
  <si>
    <t>－</t>
    <phoneticPr fontId="2"/>
  </si>
  <si>
    <t>30歳未満</t>
    <rPh sb="2" eb="3">
      <t>サイ</t>
    </rPh>
    <rPh sb="3" eb="5">
      <t>ミマン</t>
    </rPh>
    <phoneticPr fontId="2"/>
  </si>
  <si>
    <t>30歳-50歳</t>
    <rPh sb="2" eb="3">
      <t>サイ</t>
    </rPh>
    <rPh sb="6" eb="7">
      <t>サイ</t>
    </rPh>
    <phoneticPr fontId="2"/>
  </si>
  <si>
    <t>人数（人）</t>
    <rPh sb="0" eb="2">
      <t>ニンズウ</t>
    </rPh>
    <rPh sb="3" eb="4">
      <t>ニン</t>
    </rPh>
    <phoneticPr fontId="2"/>
  </si>
  <si>
    <t>比率（％）</t>
    <rPh sb="0" eb="2">
      <t>ヒリツ</t>
    </rPh>
    <phoneticPr fontId="2"/>
  </si>
  <si>
    <t>※非開示の会社を除く</t>
    <rPh sb="1" eb="2">
      <t>ヒ</t>
    </rPh>
    <rPh sb="2" eb="4">
      <t>カイジ</t>
    </rPh>
    <rPh sb="5" eb="7">
      <t>カイシャ</t>
    </rPh>
    <rPh sb="8" eb="9">
      <t>ノゾ</t>
    </rPh>
    <phoneticPr fontId="2"/>
  </si>
  <si>
    <t>合計（人）</t>
    <rPh sb="0" eb="2">
      <t>ゴウケイ</t>
    </rPh>
    <rPh sb="3" eb="4">
      <t>ニン</t>
    </rPh>
    <phoneticPr fontId="2"/>
  </si>
  <si>
    <t>男性（人）</t>
    <rPh sb="3" eb="4">
      <t>ニン</t>
    </rPh>
    <phoneticPr fontId="2"/>
  </si>
  <si>
    <t>女性（人）</t>
    <rPh sb="0" eb="2">
      <t>ジョセイ</t>
    </rPh>
    <rPh sb="3" eb="4">
      <t>ニン</t>
    </rPh>
    <phoneticPr fontId="2"/>
  </si>
  <si>
    <t>女性比率（％）</t>
    <rPh sb="0" eb="4">
      <t>ジョセイヒリツ</t>
    </rPh>
    <phoneticPr fontId="2"/>
  </si>
  <si>
    <t>※2020年までは、人事システム未連携の会社（連結対象98社のうち22社）を除く</t>
  </si>
  <si>
    <t>2018年</t>
    <rPh sb="4" eb="5">
      <t>ネン</t>
    </rPh>
    <phoneticPr fontId="1"/>
  </si>
  <si>
    <t>2019年</t>
    <rPh sb="4" eb="5">
      <t>ネン</t>
    </rPh>
    <phoneticPr fontId="1"/>
  </si>
  <si>
    <t>2020年</t>
    <rPh sb="4" eb="5">
      <t>ネン</t>
    </rPh>
    <phoneticPr fontId="1"/>
  </si>
  <si>
    <t>2021年</t>
    <rPh sb="4" eb="5">
      <t>ネン</t>
    </rPh>
    <phoneticPr fontId="1"/>
  </si>
  <si>
    <t>30歳未満</t>
    <rPh sb="2" eb="3">
      <t>サイ</t>
    </rPh>
    <rPh sb="3" eb="5">
      <t>ミマン</t>
    </rPh>
    <phoneticPr fontId="1"/>
  </si>
  <si>
    <t>30歳-50歳</t>
    <rPh sb="2" eb="3">
      <t>サイ</t>
    </rPh>
    <rPh sb="6" eb="7">
      <t>サイ</t>
    </rPh>
    <phoneticPr fontId="1"/>
  </si>
  <si>
    <t>2020年</t>
  </si>
  <si>
    <t>自己都合退職率</t>
    <rPh sb="0" eb="4">
      <t>ジコツゴウ</t>
    </rPh>
    <rPh sb="4" eb="7">
      <t>タイショクリツ</t>
    </rPh>
    <phoneticPr fontId="2"/>
  </si>
  <si>
    <t>花王(株)</t>
    <rPh sb="0" eb="2">
      <t>カオウ</t>
    </rPh>
    <rPh sb="2" eb="5">
      <t>カブ</t>
    </rPh>
    <phoneticPr fontId="2"/>
  </si>
  <si>
    <t>※男女差については、同一労働の賃金に差はなく、等級別人数構成の差による</t>
    <phoneticPr fontId="2"/>
  </si>
  <si>
    <t>管理職</t>
    <rPh sb="0" eb="3">
      <t>カンリショク</t>
    </rPh>
    <phoneticPr fontId="2"/>
  </si>
  <si>
    <t>非管理職</t>
    <rPh sb="0" eb="4">
      <t>ヒカンリショク</t>
    </rPh>
    <phoneticPr fontId="2"/>
  </si>
  <si>
    <t>※男性に対する女性の比率</t>
  </si>
  <si>
    <t>※従業員比率上位6カ国</t>
    <phoneticPr fontId="2"/>
  </si>
  <si>
    <t>S-04 就業制度の利用状況（花王（株））</t>
    <phoneticPr fontId="2"/>
  </si>
  <si>
    <t>S-10 採用の状況</t>
    <rPh sb="5" eb="7">
      <t>サイヨウ</t>
    </rPh>
    <rPh sb="8" eb="10">
      <t>ジョウキョウ</t>
    </rPh>
    <phoneticPr fontId="2"/>
  </si>
  <si>
    <t>S-08 労働組合員の状況</t>
    <rPh sb="5" eb="9">
      <t>ロウドウクミアイ</t>
    </rPh>
    <rPh sb="9" eb="10">
      <t>イン</t>
    </rPh>
    <rPh sb="11" eb="13">
      <t>ジョウキョウ</t>
    </rPh>
    <phoneticPr fontId="2"/>
  </si>
  <si>
    <t>S-04 就業制度の利用状況（花王（株））</t>
    <rPh sb="9" eb="11">
      <t>トウシ</t>
    </rPh>
    <phoneticPr fontId="2"/>
  </si>
  <si>
    <t>S-07 年齢層別 従業員比率</t>
    <phoneticPr fontId="2"/>
  </si>
  <si>
    <t>S-08 労働組合員の状況</t>
    <phoneticPr fontId="2"/>
  </si>
  <si>
    <t>S-10 採用の状況</t>
    <phoneticPr fontId="2"/>
  </si>
  <si>
    <t>S-11 年齢層別 採用者比率</t>
    <phoneticPr fontId="2"/>
  </si>
  <si>
    <t>S-13 内部人財により満たされた空きポジションの割合</t>
    <phoneticPr fontId="2"/>
  </si>
  <si>
    <t>S-14 新規採用における中途採用比率</t>
    <phoneticPr fontId="2"/>
  </si>
  <si>
    <t>S-16 退職の状況</t>
    <phoneticPr fontId="2"/>
  </si>
  <si>
    <t>S-17 男女別 退職者比率</t>
    <phoneticPr fontId="2"/>
  </si>
  <si>
    <t>S-18 年齢層別 退職者比率</t>
    <phoneticPr fontId="2"/>
  </si>
  <si>
    <t>S-19 男女別　自己都合退職者比率</t>
    <phoneticPr fontId="2"/>
  </si>
  <si>
    <t>S-20 年齢層別 自己都合退職者比率</t>
    <phoneticPr fontId="2"/>
  </si>
  <si>
    <t>S-22 女性の状況</t>
    <phoneticPr fontId="2"/>
  </si>
  <si>
    <t>※ 集計対象：花王（株）および（株）カネボウ化粧品</t>
    <phoneticPr fontId="2"/>
  </si>
  <si>
    <t>※ 集計対象は日本花王グループの全生産拠点</t>
  </si>
  <si>
    <t>※ スコープ1：企業・組織が自ら排出するGHG 排出量
※ 排出係数： 原則として地球温暖化対策推進法で定める係数を使用しています。</t>
    <phoneticPr fontId="2"/>
  </si>
  <si>
    <t>売上比率</t>
    <phoneticPr fontId="2"/>
  </si>
  <si>
    <t>原材料調達</t>
    <rPh sb="0" eb="3">
      <t>ゲンザイリョウ</t>
    </rPh>
    <rPh sb="3" eb="5">
      <t>チョウタツ</t>
    </rPh>
    <phoneticPr fontId="2"/>
  </si>
  <si>
    <t>開発・生産・販売</t>
    <rPh sb="0" eb="2">
      <t>カイハツ</t>
    </rPh>
    <rPh sb="3" eb="5">
      <t>セイサン</t>
    </rPh>
    <rPh sb="6" eb="8">
      <t>ハンバイ</t>
    </rPh>
    <phoneticPr fontId="2"/>
  </si>
  <si>
    <t>輸送</t>
    <rPh sb="0" eb="2">
      <t>ユソウ</t>
    </rPh>
    <phoneticPr fontId="2"/>
  </si>
  <si>
    <t>使用</t>
    <rPh sb="0" eb="2">
      <t>シヨウ</t>
    </rPh>
    <phoneticPr fontId="2"/>
  </si>
  <si>
    <t>廃棄・リサイクル</t>
    <rPh sb="0" eb="2">
      <t>ハイキ</t>
    </rPh>
    <phoneticPr fontId="2"/>
  </si>
  <si>
    <t>エネルギー使用量総計</t>
    <phoneticPr fontId="2"/>
  </si>
  <si>
    <t>　日本</t>
    <rPh sb="1" eb="3">
      <t>ニホン</t>
    </rPh>
    <phoneticPr fontId="2"/>
  </si>
  <si>
    <t>　アジア</t>
    <phoneticPr fontId="2"/>
  </si>
  <si>
    <t>　米州</t>
    <rPh sb="1" eb="3">
      <t>ベイシュウ</t>
    </rPh>
    <phoneticPr fontId="2"/>
  </si>
  <si>
    <t>　欧州</t>
    <rPh sb="1" eb="2">
      <t>オウ</t>
    </rPh>
    <phoneticPr fontId="2"/>
  </si>
  <si>
    <r>
      <t>CO</t>
    </r>
    <r>
      <rPr>
        <vertAlign val="subscript"/>
        <sz val="10"/>
        <color theme="1"/>
        <rFont val="Meiryo UI"/>
        <family val="3"/>
        <charset val="128"/>
      </rPr>
      <t>2</t>
    </r>
    <r>
      <rPr>
        <sz val="10"/>
        <color theme="1"/>
        <rFont val="Meiryo UI"/>
        <family val="2"/>
        <charset val="128"/>
      </rPr>
      <t>排出量</t>
    </r>
    <phoneticPr fontId="2"/>
  </si>
  <si>
    <t>　欧州</t>
    <rPh sb="1" eb="2">
      <t>オウ</t>
    </rPh>
    <rPh sb="2" eb="3">
      <t>シュウ</t>
    </rPh>
    <phoneticPr fontId="2"/>
  </si>
  <si>
    <t>スコープ１排出量総計</t>
    <rPh sb="8" eb="10">
      <t>ソウケイ</t>
    </rPh>
    <phoneticPr fontId="2"/>
  </si>
  <si>
    <t>電気</t>
    <phoneticPr fontId="2"/>
  </si>
  <si>
    <t>熱</t>
    <phoneticPr fontId="2"/>
  </si>
  <si>
    <t>蒸気</t>
    <phoneticPr fontId="2"/>
  </si>
  <si>
    <t>冷却</t>
    <phoneticPr fontId="2"/>
  </si>
  <si>
    <t>天然ガス</t>
    <phoneticPr fontId="2"/>
  </si>
  <si>
    <t>軽油</t>
    <phoneticPr fontId="2"/>
  </si>
  <si>
    <t>ガソリン</t>
    <phoneticPr fontId="2"/>
  </si>
  <si>
    <t>その他</t>
    <phoneticPr fontId="2"/>
  </si>
  <si>
    <t>廃植物油（熱回収）</t>
    <phoneticPr fontId="2"/>
  </si>
  <si>
    <t>1. 購入した製品・サービス</t>
    <phoneticPr fontId="2"/>
  </si>
  <si>
    <t>2. 資本財の建設・建造</t>
    <phoneticPr fontId="2"/>
  </si>
  <si>
    <t>3. スコープ1・2に含まれない燃料およびエネルギー関連活動</t>
    <phoneticPr fontId="2"/>
  </si>
  <si>
    <t>4. 輸送、配送（上流）</t>
    <phoneticPr fontId="2"/>
  </si>
  <si>
    <t>5. 事業から出る廃棄物</t>
    <phoneticPr fontId="2"/>
  </si>
  <si>
    <t>6. 出張</t>
    <phoneticPr fontId="2"/>
  </si>
  <si>
    <t>7. 雇用者の通勤</t>
    <phoneticPr fontId="2"/>
  </si>
  <si>
    <t>8. リース資産（上流）</t>
    <phoneticPr fontId="2"/>
  </si>
  <si>
    <t>9. 輸送、配送（下流）</t>
    <phoneticPr fontId="2"/>
  </si>
  <si>
    <t>10. 販売した製品の使用者による加工</t>
    <phoneticPr fontId="2"/>
  </si>
  <si>
    <t>11. 販売した製品の使用</t>
    <phoneticPr fontId="2"/>
  </si>
  <si>
    <t>12. 販売した製品の使用者による廃棄</t>
    <phoneticPr fontId="2"/>
  </si>
  <si>
    <t>13. リース資産（下流）</t>
    <phoneticPr fontId="2"/>
  </si>
  <si>
    <t>14. フランチャイズ</t>
    <phoneticPr fontId="2"/>
  </si>
  <si>
    <t>15. 投資</t>
    <phoneticPr fontId="2"/>
  </si>
  <si>
    <t>合計</t>
    <phoneticPr fontId="2"/>
  </si>
  <si>
    <t>水使用量</t>
    <rPh sb="0" eb="1">
      <t>ミズ</t>
    </rPh>
    <rPh sb="1" eb="3">
      <t>シヨウ</t>
    </rPh>
    <rPh sb="3" eb="4">
      <t>リョウ</t>
    </rPh>
    <phoneticPr fontId="2"/>
  </si>
  <si>
    <t>　日本</t>
    <phoneticPr fontId="2"/>
  </si>
  <si>
    <t>　米州</t>
    <phoneticPr fontId="2"/>
  </si>
  <si>
    <t>　欧州</t>
    <phoneticPr fontId="2"/>
  </si>
  <si>
    <t>地表水</t>
    <phoneticPr fontId="2"/>
  </si>
  <si>
    <t>半塩水・海水</t>
    <phoneticPr fontId="2"/>
  </si>
  <si>
    <t>雨水</t>
    <phoneticPr fontId="2"/>
  </si>
  <si>
    <t>地下水（再生可能）</t>
    <phoneticPr fontId="2"/>
  </si>
  <si>
    <t>地下水（再生不可能）</t>
    <phoneticPr fontId="2"/>
  </si>
  <si>
    <t>油汚染水・プロセス水</t>
    <phoneticPr fontId="2"/>
  </si>
  <si>
    <t>市水</t>
    <phoneticPr fontId="2"/>
  </si>
  <si>
    <t>他の組織からの排水</t>
    <phoneticPr fontId="2"/>
  </si>
  <si>
    <t xml:space="preserve">　河川・湖沼 </t>
    <phoneticPr fontId="2"/>
  </si>
  <si>
    <t>　半塩水取水源・海</t>
    <phoneticPr fontId="2"/>
  </si>
  <si>
    <t>　地下水</t>
    <phoneticPr fontId="2"/>
  </si>
  <si>
    <t>　下水道</t>
    <phoneticPr fontId="2"/>
  </si>
  <si>
    <t>　他の組織への排水</t>
    <phoneticPr fontId="2"/>
  </si>
  <si>
    <t>スコープ２排出量総計</t>
    <rPh sb="8" eb="10">
      <t>ソウケイ</t>
    </rPh>
    <phoneticPr fontId="2"/>
  </si>
  <si>
    <t>水使用量総計</t>
    <rPh sb="0" eb="1">
      <t>ミズ</t>
    </rPh>
    <rPh sb="1" eb="3">
      <t>シヨウ</t>
    </rPh>
    <rPh sb="3" eb="4">
      <t>リョウ</t>
    </rPh>
    <rPh sb="4" eb="6">
      <t>ソウケイ</t>
    </rPh>
    <phoneticPr fontId="2"/>
  </si>
  <si>
    <t>COD 汚濁負荷量総計</t>
    <rPh sb="9" eb="11">
      <t>ソウケイ</t>
    </rPh>
    <phoneticPr fontId="2"/>
  </si>
  <si>
    <t>排水量総計</t>
    <rPh sb="0" eb="3">
      <t>ハイスイリョウ</t>
    </rPh>
    <rPh sb="3" eb="5">
      <t>ソウケイ</t>
    </rPh>
    <phoneticPr fontId="2"/>
  </si>
  <si>
    <t>排出量総計</t>
    <rPh sb="0" eb="3">
      <t>ハイシュツリョウ</t>
    </rPh>
    <rPh sb="3" eb="5">
      <t>ソウケイ</t>
    </rPh>
    <phoneticPr fontId="2"/>
  </si>
  <si>
    <t>　公共用水域へ</t>
    <phoneticPr fontId="2"/>
  </si>
  <si>
    <t>　大気へ</t>
    <phoneticPr fontId="2"/>
  </si>
  <si>
    <t>VOC排出量総計</t>
    <rPh sb="3" eb="5">
      <t>ハイシュツ</t>
    </rPh>
    <rPh sb="5" eb="6">
      <t>リョウ</t>
    </rPh>
    <rPh sb="6" eb="8">
      <t>ソウケイ</t>
    </rPh>
    <phoneticPr fontId="2"/>
  </si>
  <si>
    <t>NOx 排出量総計</t>
    <rPh sb="7" eb="9">
      <t>ソウケイ</t>
    </rPh>
    <phoneticPr fontId="2"/>
  </si>
  <si>
    <t>SOx 排出量総計</t>
    <rPh sb="7" eb="9">
      <t>ソウケイ</t>
    </rPh>
    <phoneticPr fontId="2"/>
  </si>
  <si>
    <t>つめかえ・つけかえ品使用量</t>
    <phoneticPr fontId="2"/>
  </si>
  <si>
    <t>本品使用量</t>
    <phoneticPr fontId="2"/>
  </si>
  <si>
    <t>つめかえ・つけかえによる削減量</t>
    <phoneticPr fontId="2"/>
  </si>
  <si>
    <t>コンパクト化による削減量</t>
    <phoneticPr fontId="2"/>
  </si>
  <si>
    <t>廃棄物等発生量総計</t>
    <rPh sb="7" eb="9">
      <t>ソウケイ</t>
    </rPh>
    <phoneticPr fontId="2"/>
  </si>
  <si>
    <t>E-14 製品ライフサイクル全体の水使用量の推移（花王グループ）</t>
    <phoneticPr fontId="2"/>
  </si>
  <si>
    <t>E-15 水使用量（取水量）の推移（全拠点）</t>
    <phoneticPr fontId="2"/>
  </si>
  <si>
    <t>E-16 水源別取水量の推移</t>
    <phoneticPr fontId="2"/>
  </si>
  <si>
    <t>E-17 放流先別排水量の推移</t>
    <phoneticPr fontId="2"/>
  </si>
  <si>
    <t>E-18 COD 汚濁負荷量の推移（全生産拠点）</t>
    <phoneticPr fontId="2"/>
  </si>
  <si>
    <t>E-25 廃棄物等発生量の推移（全拠点）</t>
    <phoneticPr fontId="2"/>
  </si>
  <si>
    <t>E-26 再使用・リサイクルされた廃棄物等の推移</t>
    <rPh sb="20" eb="21">
      <t>トウ</t>
    </rPh>
    <phoneticPr fontId="2"/>
  </si>
  <si>
    <r>
      <t>E-26 再使用・リサイクル</t>
    </r>
    <r>
      <rPr>
        <b/>
        <vertAlign val="superscript"/>
        <sz val="10"/>
        <color theme="1"/>
        <rFont val="Meiryo UI"/>
        <family val="3"/>
        <charset val="128"/>
      </rPr>
      <t>※</t>
    </r>
    <r>
      <rPr>
        <b/>
        <sz val="10"/>
        <color theme="1"/>
        <rFont val="Meiryo UI"/>
        <family val="3"/>
        <charset val="128"/>
      </rPr>
      <t>された廃棄物等の推移</t>
    </r>
    <rPh sb="21" eb="22">
      <t>トウ</t>
    </rPh>
    <phoneticPr fontId="2"/>
  </si>
  <si>
    <t>国内外におけるコンプライアンス違反により退職に至る事案（諭旨退職を含む）</t>
    <rPh sb="0" eb="3">
      <t>コクナイガイ</t>
    </rPh>
    <rPh sb="15" eb="17">
      <t>イハン</t>
    </rPh>
    <rPh sb="20" eb="22">
      <t>タイショク</t>
    </rPh>
    <rPh sb="23" eb="24">
      <t>イタ</t>
    </rPh>
    <rPh sb="25" eb="27">
      <t>ジアン</t>
    </rPh>
    <rPh sb="28" eb="30">
      <t>ユシ</t>
    </rPh>
    <rPh sb="30" eb="32">
      <t>タイショク</t>
    </rPh>
    <rPh sb="33" eb="34">
      <t>フクケン</t>
    </rPh>
    <phoneticPr fontId="25"/>
  </si>
  <si>
    <t>G-04 懲戒件数の推移［単位：件］</t>
    <rPh sb="10" eb="12">
      <t>スイイ</t>
    </rPh>
    <rPh sb="13" eb="15">
      <t xml:space="preserve">タンイ </t>
    </rPh>
    <phoneticPr fontId="25"/>
  </si>
  <si>
    <t>贈収賄違反</t>
    <rPh sb="0" eb="3">
      <t>ゾウシュウワイ</t>
    </rPh>
    <rPh sb="3" eb="5">
      <t>イハンケン</t>
    </rPh>
    <phoneticPr fontId="25"/>
  </si>
  <si>
    <t>G-03 贈収賄違反件数［単位：件］</t>
    <rPh sb="5" eb="8">
      <t>ゾウシュウワイ</t>
    </rPh>
    <rPh sb="8" eb="10">
      <t>イハン</t>
    </rPh>
    <rPh sb="10" eb="12">
      <t>ケンスウ</t>
    </rPh>
    <rPh sb="13" eb="15">
      <t xml:space="preserve">タンイ </t>
    </rPh>
    <phoneticPr fontId="25"/>
  </si>
  <si>
    <t>反競争行為、贈収賄に関する係争件数</t>
    <rPh sb="0" eb="3">
      <t>ケイソウチュウ</t>
    </rPh>
    <rPh sb="4" eb="6">
      <t>チョウサ</t>
    </rPh>
    <rPh sb="7" eb="8">
      <t>ケン</t>
    </rPh>
    <phoneticPr fontId="25"/>
  </si>
  <si>
    <t>G-02 反競争行為、贈収賄に関する係争件数［単位：件］</t>
    <rPh sb="5" eb="7">
      <t>ケイソウ</t>
    </rPh>
    <rPh sb="7" eb="9">
      <t>チョウサ</t>
    </rPh>
    <rPh sb="9" eb="11">
      <t>ケンスウ</t>
    </rPh>
    <rPh sb="23" eb="25">
      <t xml:space="preserve">タンイ </t>
    </rPh>
    <phoneticPr fontId="25"/>
  </si>
  <si>
    <t>反競争的行為に関する罰金・和解金</t>
    <rPh sb="0" eb="16">
      <t>エン</t>
    </rPh>
    <phoneticPr fontId="25"/>
  </si>
  <si>
    <t>G-01 反競争的行為に関する罰金・和解金［単位：円］</t>
    <rPh sb="22" eb="24">
      <t xml:space="preserve">タンイ </t>
    </rPh>
    <phoneticPr fontId="25"/>
  </si>
  <si>
    <t>S-22 女性の状況［単位：％］</t>
    <rPh sb="11" eb="13">
      <t xml:space="preserve">タンイ </t>
    </rPh>
    <phoneticPr fontId="2"/>
  </si>
  <si>
    <t>S-20 年齢層別 自己都合退職者比率［単位：％］</t>
    <rPh sb="5" eb="9">
      <t>ネンレイソウベツ</t>
    </rPh>
    <rPh sb="10" eb="16">
      <t>ジコツゴウタイショク</t>
    </rPh>
    <rPh sb="16" eb="17">
      <t>シャ</t>
    </rPh>
    <rPh sb="17" eb="19">
      <t>ヒリツ</t>
    </rPh>
    <rPh sb="18" eb="19">
      <t>リツ</t>
    </rPh>
    <rPh sb="20" eb="22">
      <t xml:space="preserve">タンイ </t>
    </rPh>
    <phoneticPr fontId="2"/>
  </si>
  <si>
    <t>S-19 男女別　自己都合退職者比率［単位：％］</t>
    <rPh sb="5" eb="8">
      <t>ダンジョベツ</t>
    </rPh>
    <rPh sb="9" eb="15">
      <t>ジコツゴウタイショク</t>
    </rPh>
    <rPh sb="15" eb="16">
      <t>シャ</t>
    </rPh>
    <rPh sb="16" eb="18">
      <t>ヒリツ</t>
    </rPh>
    <rPh sb="17" eb="18">
      <t>リツ</t>
    </rPh>
    <rPh sb="19" eb="21">
      <t xml:space="preserve">タンイ </t>
    </rPh>
    <phoneticPr fontId="2"/>
  </si>
  <si>
    <t>S-18 年齢層別 退職者比率［単位：％］</t>
    <rPh sb="5" eb="9">
      <t>ネンレイソウベツ</t>
    </rPh>
    <rPh sb="10" eb="12">
      <t>タイショク</t>
    </rPh>
    <rPh sb="12" eb="13">
      <t>シャ</t>
    </rPh>
    <rPh sb="13" eb="15">
      <t>ヒリツ</t>
    </rPh>
    <rPh sb="14" eb="15">
      <t>リツ</t>
    </rPh>
    <rPh sb="16" eb="18">
      <t xml:space="preserve">タンイ </t>
    </rPh>
    <phoneticPr fontId="2"/>
  </si>
  <si>
    <t>S-17 男女別 退職者比率［単位：％］</t>
    <rPh sb="5" eb="8">
      <t>ダンジョベツ</t>
    </rPh>
    <rPh sb="9" eb="11">
      <t>タイショク</t>
    </rPh>
    <rPh sb="11" eb="12">
      <t>シャ</t>
    </rPh>
    <rPh sb="12" eb="14">
      <t>ヒリツ</t>
    </rPh>
    <rPh sb="13" eb="14">
      <t>リツ</t>
    </rPh>
    <rPh sb="15" eb="17">
      <t xml:space="preserve">タンイ </t>
    </rPh>
    <phoneticPr fontId="2"/>
  </si>
  <si>
    <t>S-16 退職の状況［単位：％］</t>
    <rPh sb="5" eb="7">
      <t>タイショク</t>
    </rPh>
    <rPh sb="8" eb="10">
      <t>ジョウキョウ</t>
    </rPh>
    <rPh sb="11" eb="13">
      <t xml:space="preserve">タンイ </t>
    </rPh>
    <phoneticPr fontId="2"/>
  </si>
  <si>
    <t>S-14 新規採用における中途採用比率［単位：％］</t>
    <rPh sb="5" eb="9">
      <t>シンキサイヨウ</t>
    </rPh>
    <rPh sb="13" eb="15">
      <t>チュウト</t>
    </rPh>
    <rPh sb="15" eb="17">
      <t>サイヨウ</t>
    </rPh>
    <rPh sb="17" eb="19">
      <t>ヒリツ</t>
    </rPh>
    <rPh sb="20" eb="22">
      <t xml:space="preserve">タンイ </t>
    </rPh>
    <phoneticPr fontId="2"/>
  </si>
  <si>
    <t>S-13 内部人財により満たされた空きポジションの割合［単位：％］</t>
    <rPh sb="17" eb="18">
      <t>ア</t>
    </rPh>
    <rPh sb="28" eb="30">
      <t xml:space="preserve">タンイ </t>
    </rPh>
    <phoneticPr fontId="2"/>
  </si>
  <si>
    <t>S-11 年齢層別 採用者比率［単位：％］</t>
    <rPh sb="16" eb="18">
      <t xml:space="preserve">タンイ </t>
    </rPh>
    <phoneticPr fontId="2"/>
  </si>
  <si>
    <t>S-07 年齢層別 従業員比率［単位：％］</t>
    <rPh sb="16" eb="18">
      <t xml:space="preserve">タンイ </t>
    </rPh>
    <phoneticPr fontId="2"/>
  </si>
  <si>
    <t>S-05 従業員・管理職の人数［単位：人］</t>
    <rPh sb="13" eb="15">
      <t>ニンズウ</t>
    </rPh>
    <rPh sb="16" eb="18">
      <t xml:space="preserve">タンイ </t>
    </rPh>
    <rPh sb="19" eb="20">
      <t>ニン</t>
    </rPh>
    <phoneticPr fontId="2"/>
  </si>
  <si>
    <t>S-03 ベンダーサミット出席会社数［単位：社］</t>
    <rPh sb="19" eb="21">
      <t xml:space="preserve">タンイ </t>
    </rPh>
    <rPh sb="22" eb="23">
      <t xml:space="preserve">シャ </t>
    </rPh>
    <phoneticPr fontId="2"/>
  </si>
  <si>
    <t>日本開催</t>
    <rPh sb="0" eb="2">
      <t>ニホン</t>
    </rPh>
    <phoneticPr fontId="2"/>
  </si>
  <si>
    <t>日本以外開催</t>
    <rPh sb="0" eb="2">
      <t>ニホン</t>
    </rPh>
    <rPh sb="2" eb="4">
      <t>イガイ</t>
    </rPh>
    <phoneticPr fontId="2"/>
  </si>
  <si>
    <t>S-01 認証油購入実績（花王グループ）［単位：千t］</t>
    <rPh sb="21" eb="23">
      <t xml:space="preserve">タンイ </t>
    </rPh>
    <rPh sb="24" eb="25">
      <t>1000</t>
    </rPh>
    <phoneticPr fontId="2"/>
  </si>
  <si>
    <t>認証油購入実績</t>
    <rPh sb="0" eb="2">
      <t>ニンショウ</t>
    </rPh>
    <rPh sb="2" eb="3">
      <t>アブラ</t>
    </rPh>
    <rPh sb="3" eb="5">
      <t>コウニュウ</t>
    </rPh>
    <rPh sb="5" eb="7">
      <t>ジッセキ</t>
    </rPh>
    <phoneticPr fontId="2"/>
  </si>
  <si>
    <r>
      <t>環境保全対策に伴う経済効果</t>
    </r>
    <r>
      <rPr>
        <b/>
        <vertAlign val="superscript"/>
        <sz val="10"/>
        <color theme="1"/>
        <rFont val="Meiryo UI"/>
        <family val="3"/>
        <charset val="128"/>
      </rPr>
      <t>※2</t>
    </r>
    <r>
      <rPr>
        <b/>
        <sz val="10"/>
        <color theme="1"/>
        <rFont val="Meiryo UI"/>
        <family val="3"/>
        <charset val="128"/>
      </rPr>
      <t>（日本）［単位：百万円］</t>
    </r>
    <phoneticPr fontId="2"/>
  </si>
  <si>
    <r>
      <t>環境保全対策に伴う経済効果</t>
    </r>
    <r>
      <rPr>
        <b/>
        <vertAlign val="superscript"/>
        <sz val="10"/>
        <color theme="1"/>
        <rFont val="Meiryo UI"/>
        <family val="3"/>
        <charset val="128"/>
      </rPr>
      <t>※2</t>
    </r>
    <r>
      <rPr>
        <b/>
        <sz val="10"/>
        <color theme="1"/>
        <rFont val="Meiryo UI"/>
        <family val="3"/>
        <charset val="128"/>
      </rPr>
      <t>（アジア・米州・欧州）［単位：百万円］</t>
    </r>
    <phoneticPr fontId="2"/>
  </si>
  <si>
    <t>環境保全コスト（事業活動に応じた分類）（日本）［単位：百万円］</t>
    <rPh sb="20" eb="22">
      <t>ニホン</t>
    </rPh>
    <phoneticPr fontId="2"/>
  </si>
  <si>
    <t>環境保全コスト（事業活動に応じた分類）（アジア・米州・欧州）［単位：百万円］</t>
    <rPh sb="24" eb="26">
      <t>ベイシュウ</t>
    </rPh>
    <rPh sb="27" eb="29">
      <t>オウシュウ</t>
    </rPh>
    <phoneticPr fontId="2"/>
  </si>
  <si>
    <t>環境保全コスト（環境保全対策分野に応じた分類）（日本）［単位：百万円］</t>
    <phoneticPr fontId="2"/>
  </si>
  <si>
    <t>環境保全コスト（環境保全対策分野に応じた分類）（アジア・米州・欧州）［単位：百万円］</t>
    <phoneticPr fontId="2"/>
  </si>
  <si>
    <r>
      <t>E-23 SOx 排出量の推移［単位：</t>
    </r>
    <r>
      <rPr>
        <b/>
        <sz val="10"/>
        <rFont val="Meiryo UI"/>
        <family val="2"/>
        <charset val="128"/>
      </rPr>
      <t>t］</t>
    </r>
    <rPh sb="16" eb="18">
      <t xml:space="preserve">タンイ </t>
    </rPh>
    <phoneticPr fontId="2"/>
  </si>
  <si>
    <r>
      <t>E-22 NOx 排出量の推移［単位：</t>
    </r>
    <r>
      <rPr>
        <b/>
        <sz val="10"/>
        <rFont val="Meiryo UI"/>
        <family val="2"/>
        <charset val="128"/>
      </rPr>
      <t>t］</t>
    </r>
    <rPh sb="16" eb="18">
      <t xml:space="preserve">タンイ </t>
    </rPh>
    <phoneticPr fontId="2"/>
  </si>
  <si>
    <r>
      <t>E-21 VOC排出量の推移（日本）［単位：</t>
    </r>
    <r>
      <rPr>
        <b/>
        <sz val="10"/>
        <rFont val="Meiryo UI"/>
        <family val="2"/>
        <charset val="128"/>
      </rPr>
      <t>t］</t>
    </r>
    <rPh sb="15" eb="17">
      <t>ニホン</t>
    </rPh>
    <rPh sb="19" eb="21">
      <t xml:space="preserve">タンイ </t>
    </rPh>
    <phoneticPr fontId="2"/>
  </si>
  <si>
    <r>
      <t>E-20 PRTR法対象化学物質の総排出量の推移（日本）［単位：</t>
    </r>
    <r>
      <rPr>
        <b/>
        <sz val="10"/>
        <rFont val="Meiryo UI"/>
        <family val="2"/>
        <charset val="128"/>
      </rPr>
      <t>t］</t>
    </r>
    <rPh sb="25" eb="27">
      <t>ニホン</t>
    </rPh>
    <rPh sb="29" eb="31">
      <t xml:space="preserve">タンイ </t>
    </rPh>
    <phoneticPr fontId="2"/>
  </si>
  <si>
    <r>
      <t>E-18 COD 汚濁負荷量の推移（全生産拠点）［単位：</t>
    </r>
    <r>
      <rPr>
        <b/>
        <sz val="10"/>
        <rFont val="Meiryo UI"/>
        <family val="2"/>
        <charset val="128"/>
      </rPr>
      <t>t］</t>
    </r>
    <rPh sb="25" eb="27">
      <t xml:space="preserve">タンイ </t>
    </rPh>
    <phoneticPr fontId="2"/>
  </si>
  <si>
    <r>
      <t>E-17 放流先別排水量の推移（全拠点）［単位：百万m</t>
    </r>
    <r>
      <rPr>
        <b/>
        <vertAlign val="superscript"/>
        <sz val="10"/>
        <rFont val="Meiryo UI"/>
        <family val="2"/>
        <charset val="128"/>
      </rPr>
      <t>3</t>
    </r>
    <r>
      <rPr>
        <b/>
        <sz val="10"/>
        <rFont val="Meiryo UI"/>
        <family val="2"/>
        <charset val="128"/>
      </rPr>
      <t>］</t>
    </r>
    <rPh sb="21" eb="23">
      <t xml:space="preserve">タンイ </t>
    </rPh>
    <phoneticPr fontId="2"/>
  </si>
  <si>
    <r>
      <t>E-16 水源別取水量の推移（全拠点）［単位：百万m</t>
    </r>
    <r>
      <rPr>
        <b/>
        <vertAlign val="superscript"/>
        <sz val="10"/>
        <rFont val="Meiryo UI"/>
        <family val="2"/>
        <charset val="128"/>
      </rPr>
      <t>3</t>
    </r>
    <r>
      <rPr>
        <b/>
        <sz val="10"/>
        <rFont val="Meiryo UI"/>
        <family val="2"/>
        <charset val="128"/>
      </rPr>
      <t>］</t>
    </r>
    <rPh sb="15" eb="18">
      <t>ゼンキョテン</t>
    </rPh>
    <rPh sb="20" eb="22">
      <t xml:space="preserve">タンイ </t>
    </rPh>
    <phoneticPr fontId="2"/>
  </si>
  <si>
    <r>
      <t>E-15 水使用量（取水量）の推移［単位：百万m</t>
    </r>
    <r>
      <rPr>
        <b/>
        <vertAlign val="superscript"/>
        <sz val="10"/>
        <rFont val="Meiryo UI"/>
        <family val="2"/>
        <charset val="128"/>
      </rPr>
      <t>3</t>
    </r>
    <r>
      <rPr>
        <b/>
        <sz val="10"/>
        <rFont val="Meiryo UI"/>
        <family val="2"/>
        <charset val="128"/>
      </rPr>
      <t>］</t>
    </r>
    <rPh sb="18" eb="20">
      <t xml:space="preserve">タンイ </t>
    </rPh>
    <rPh sb="21" eb="23">
      <t>ヒャクマン</t>
    </rPh>
    <phoneticPr fontId="2"/>
  </si>
  <si>
    <r>
      <t>E-14 製品ライフサイクル全体の水使用量の推移（花王グループ）［単位：百万m</t>
    </r>
    <r>
      <rPr>
        <b/>
        <vertAlign val="superscript"/>
        <sz val="10"/>
        <rFont val="Meiryo UI"/>
        <family val="2"/>
        <charset val="128"/>
      </rPr>
      <t>3</t>
    </r>
    <r>
      <rPr>
        <b/>
        <sz val="10"/>
        <rFont val="Meiryo UI"/>
        <family val="2"/>
        <charset val="128"/>
      </rPr>
      <t>］</t>
    </r>
    <rPh sb="33" eb="35">
      <t xml:space="preserve">タンイ </t>
    </rPh>
    <rPh sb="36" eb="38">
      <t>ヒャクマン</t>
    </rPh>
    <phoneticPr fontId="2"/>
  </si>
  <si>
    <r>
      <t>E-13 花王の製品ライフサイクル各段階で排出される水の割合［単位：</t>
    </r>
    <r>
      <rPr>
        <b/>
        <sz val="10"/>
        <rFont val="Meiryo UI"/>
        <family val="2"/>
        <charset val="128"/>
      </rPr>
      <t>％］</t>
    </r>
    <rPh sb="5" eb="7">
      <t>カオウ</t>
    </rPh>
    <rPh sb="8" eb="10">
      <t>セイヒン</t>
    </rPh>
    <rPh sb="17" eb="18">
      <t>カク</t>
    </rPh>
    <rPh sb="18" eb="20">
      <t>ダンカイ</t>
    </rPh>
    <rPh sb="21" eb="23">
      <t>ハイシュツ</t>
    </rPh>
    <rPh sb="26" eb="27">
      <t>ミズ</t>
    </rPh>
    <rPh sb="28" eb="30">
      <t>ワリアイ</t>
    </rPh>
    <rPh sb="31" eb="33">
      <t xml:space="preserve">タンイ </t>
    </rPh>
    <phoneticPr fontId="2"/>
  </si>
  <si>
    <r>
      <t>E-12 輸送時のCO</t>
    </r>
    <r>
      <rPr>
        <b/>
        <vertAlign val="subscript"/>
        <sz val="10"/>
        <rFont val="Meiryo UI"/>
        <family val="2"/>
        <charset val="128"/>
      </rPr>
      <t>2</t>
    </r>
    <r>
      <rPr>
        <b/>
        <sz val="10"/>
        <rFont val="Meiryo UI"/>
        <family val="2"/>
        <charset val="128"/>
      </rPr>
      <t>排出量の推移（日本）［単位：千t-CO</t>
    </r>
    <r>
      <rPr>
        <b/>
        <vertAlign val="subscript"/>
        <sz val="10"/>
        <rFont val="Meiryo UI"/>
        <family val="2"/>
        <charset val="128"/>
      </rPr>
      <t>2</t>
    </r>
    <r>
      <rPr>
        <b/>
        <sz val="10"/>
        <rFont val="Meiryo UI"/>
        <family val="2"/>
        <charset val="128"/>
      </rPr>
      <t>e］</t>
    </r>
    <rPh sb="23" eb="25">
      <t xml:space="preserve">タンイ </t>
    </rPh>
    <phoneticPr fontId="2"/>
  </si>
  <si>
    <r>
      <t>E-11 スコープ3 排出量の推移［単位：千t-CO</t>
    </r>
    <r>
      <rPr>
        <b/>
        <vertAlign val="subscript"/>
        <sz val="10"/>
        <rFont val="Meiryo UI"/>
        <family val="2"/>
        <charset val="128"/>
      </rPr>
      <t>2</t>
    </r>
    <r>
      <rPr>
        <b/>
        <sz val="10"/>
        <rFont val="Meiryo UI"/>
        <family val="2"/>
        <charset val="128"/>
      </rPr>
      <t>e］</t>
    </r>
    <rPh sb="18" eb="20">
      <t xml:space="preserve">タンイ </t>
    </rPh>
    <phoneticPr fontId="2"/>
  </si>
  <si>
    <t>E-10 燃料種別消費量の推移［単位：TJ］</t>
    <rPh sb="16" eb="18">
      <t xml:space="preserve">タンイ </t>
    </rPh>
    <phoneticPr fontId="2"/>
  </si>
  <si>
    <r>
      <t>E-09 電気・蒸気等購入量の推移［単位：</t>
    </r>
    <r>
      <rPr>
        <b/>
        <sz val="10"/>
        <rFont val="Meiryo UI"/>
        <family val="2"/>
        <charset val="128"/>
      </rPr>
      <t>TJ］</t>
    </r>
    <rPh sb="18" eb="20">
      <t xml:space="preserve">タンイ </t>
    </rPh>
    <phoneticPr fontId="2"/>
  </si>
  <si>
    <r>
      <t>E-07 スコープ1排出量の推移［単位：千t-CO</t>
    </r>
    <r>
      <rPr>
        <b/>
        <vertAlign val="subscript"/>
        <sz val="10"/>
        <rFont val="Meiryo UI"/>
        <family val="2"/>
        <charset val="128"/>
      </rPr>
      <t>2</t>
    </r>
    <r>
      <rPr>
        <b/>
        <sz val="10"/>
        <rFont val="Meiryo UI"/>
        <family val="2"/>
        <charset val="128"/>
      </rPr>
      <t>e］</t>
    </r>
    <rPh sb="17" eb="19">
      <t xml:space="preserve">タンイ </t>
    </rPh>
    <phoneticPr fontId="2"/>
  </si>
  <si>
    <r>
      <t>E-06 温室効果ガス排出量の推移（全拠点）［単位：千t-CO</t>
    </r>
    <r>
      <rPr>
        <b/>
        <vertAlign val="subscript"/>
        <sz val="10"/>
        <rFont val="Meiryo UI"/>
        <family val="2"/>
        <charset val="128"/>
      </rPr>
      <t>2</t>
    </r>
    <r>
      <rPr>
        <b/>
        <sz val="10"/>
        <rFont val="Meiryo UI"/>
        <family val="2"/>
        <charset val="128"/>
      </rPr>
      <t>e］</t>
    </r>
    <rPh sb="23" eb="25">
      <t xml:space="preserve">タンイ </t>
    </rPh>
    <phoneticPr fontId="2"/>
  </si>
  <si>
    <r>
      <t>E-05 製品ライフサイクル全体のCO</t>
    </r>
    <r>
      <rPr>
        <b/>
        <vertAlign val="subscript"/>
        <sz val="10"/>
        <rFont val="Meiryo UI"/>
        <family val="2"/>
        <charset val="128"/>
      </rPr>
      <t>2</t>
    </r>
    <r>
      <rPr>
        <b/>
        <sz val="10"/>
        <rFont val="Meiryo UI"/>
        <family val="2"/>
        <charset val="128"/>
      </rPr>
      <t>排出量の推移（花王グループ）［単位：千t-CO</t>
    </r>
    <r>
      <rPr>
        <b/>
        <vertAlign val="subscript"/>
        <sz val="10"/>
        <rFont val="Meiryo UI"/>
        <family val="2"/>
        <charset val="128"/>
      </rPr>
      <t>2</t>
    </r>
    <r>
      <rPr>
        <b/>
        <sz val="10"/>
        <rFont val="Meiryo UI"/>
        <family val="2"/>
        <charset val="128"/>
      </rPr>
      <t>e］</t>
    </r>
    <rPh sb="35" eb="37">
      <t xml:space="preserve">タンイ </t>
    </rPh>
    <rPh sb="38" eb="39">
      <t>セン</t>
    </rPh>
    <phoneticPr fontId="2"/>
  </si>
  <si>
    <t>E-04 エネルギー使用量の推移（全拠点）［単位：PJ］</t>
    <rPh sb="22" eb="24">
      <t xml:space="preserve">タンイ </t>
    </rPh>
    <phoneticPr fontId="2"/>
  </si>
  <si>
    <r>
      <t>E-03 花王の製品ライフサイクル各段階で排出されるCO</t>
    </r>
    <r>
      <rPr>
        <b/>
        <vertAlign val="subscript"/>
        <sz val="10"/>
        <rFont val="Meiryo UI"/>
        <family val="2"/>
        <charset val="128"/>
      </rPr>
      <t>2</t>
    </r>
    <r>
      <rPr>
        <b/>
        <sz val="10"/>
        <rFont val="Meiryo UI"/>
        <family val="2"/>
        <charset val="128"/>
      </rPr>
      <t>の割合［単位：％］</t>
    </r>
    <rPh sb="5" eb="7">
      <t>カオウ</t>
    </rPh>
    <rPh sb="8" eb="10">
      <t>セイヒン</t>
    </rPh>
    <rPh sb="17" eb="18">
      <t>カク</t>
    </rPh>
    <rPh sb="18" eb="20">
      <t>ダンカイ</t>
    </rPh>
    <rPh sb="21" eb="23">
      <t>ハイシュツ</t>
    </rPh>
    <rPh sb="30" eb="32">
      <t>ワリアイ</t>
    </rPh>
    <rPh sb="33" eb="35">
      <t xml:space="preserve">タンイ </t>
    </rPh>
    <phoneticPr fontId="2"/>
  </si>
  <si>
    <r>
      <t>E-01 ”いっしょにeco”マーク表示製品売上比率（国内生活者向け製品）［単位：</t>
    </r>
    <r>
      <rPr>
        <b/>
        <sz val="10"/>
        <rFont val="Meiryo UI"/>
        <family val="2"/>
        <charset val="128"/>
      </rPr>
      <t>％］</t>
    </r>
    <rPh sb="18" eb="20">
      <t>ヒョウジ</t>
    </rPh>
    <rPh sb="20" eb="22">
      <t>セイヒン</t>
    </rPh>
    <rPh sb="22" eb="24">
      <t>ウリアゲ</t>
    </rPh>
    <rPh sb="24" eb="25">
      <t>ヒ</t>
    </rPh>
    <rPh sb="25" eb="26">
      <t>リツ</t>
    </rPh>
    <rPh sb="27" eb="29">
      <t>コクナイ</t>
    </rPh>
    <rPh sb="29" eb="32">
      <t>セイカツシャ</t>
    </rPh>
    <rPh sb="32" eb="33">
      <t>ム</t>
    </rPh>
    <rPh sb="34" eb="36">
      <t>セイヒン</t>
    </rPh>
    <rPh sb="38" eb="40">
      <t xml:space="preserve">タンイ </t>
    </rPh>
    <phoneticPr fontId="2"/>
  </si>
  <si>
    <t>絶対量削減率2017年比（％）</t>
    <rPh sb="0" eb="3">
      <t>ゼッタイリョウ</t>
    </rPh>
    <rPh sb="3" eb="6">
      <t>サクゲンリツ</t>
    </rPh>
    <rPh sb="10" eb="12">
      <t>ネンヒ</t>
    </rPh>
    <phoneticPr fontId="2"/>
  </si>
  <si>
    <t>温室効果ガス排出量総計</t>
    <rPh sb="9" eb="11">
      <t>ソウケイ</t>
    </rPh>
    <phoneticPr fontId="2"/>
  </si>
  <si>
    <t>　日本</t>
    <rPh sb="1" eb="2">
      <t>ニホン</t>
    </rPh>
    <phoneticPr fontId="2"/>
  </si>
  <si>
    <t>※ スコープ2：購入した電力・熱等の間接的なGHG排出量
※ 排出係数： 原則として各国法規等の固有の係数を使用し、固有の係数を把握できない場合は、国際エネルギー機関（IEA）で公表されている国別係数を使用しています。</t>
    <phoneticPr fontId="2"/>
  </si>
  <si>
    <t>※ 集計対象拠点：花王グループ全拠点</t>
    <phoneticPr fontId="2"/>
  </si>
  <si>
    <t>　　　NOx排出量（t）</t>
    <phoneticPr fontId="2"/>
  </si>
  <si>
    <r>
      <t>　　　SOx排出量（</t>
    </r>
    <r>
      <rPr>
        <sz val="10"/>
        <color theme="1"/>
        <rFont val="Meiryo UI"/>
        <family val="3"/>
        <charset val="128"/>
      </rPr>
      <t>t</t>
    </r>
    <r>
      <rPr>
        <sz val="10"/>
        <color theme="1"/>
        <rFont val="Meiryo UI"/>
        <family val="2"/>
        <charset val="128"/>
      </rPr>
      <t>）</t>
    </r>
    <phoneticPr fontId="2"/>
  </si>
  <si>
    <r>
      <t>　　　NOx排出量</t>
    </r>
    <r>
      <rPr>
        <vertAlign val="superscript"/>
        <sz val="10"/>
        <color theme="1"/>
        <rFont val="Meiryo UI"/>
        <family val="3"/>
        <charset val="128"/>
      </rPr>
      <t>※1</t>
    </r>
    <r>
      <rPr>
        <sz val="10"/>
        <color theme="1"/>
        <rFont val="Meiryo UI"/>
        <family val="3"/>
        <charset val="128"/>
      </rPr>
      <t>（t）</t>
    </r>
    <phoneticPr fontId="2"/>
  </si>
  <si>
    <r>
      <t>　　　SOx排出量</t>
    </r>
    <r>
      <rPr>
        <vertAlign val="superscript"/>
        <sz val="10"/>
        <color theme="1"/>
        <rFont val="Meiryo UI"/>
        <family val="3"/>
        <charset val="128"/>
      </rPr>
      <t>※1</t>
    </r>
    <r>
      <rPr>
        <sz val="10"/>
        <color theme="1"/>
        <rFont val="Meiryo UI"/>
        <family val="3"/>
        <charset val="128"/>
      </rPr>
      <t>（t）</t>
    </r>
    <phoneticPr fontId="2"/>
  </si>
  <si>
    <t>管理職（全体）</t>
    <rPh sb="0" eb="3">
      <t>カンリショク</t>
    </rPh>
    <rPh sb="4" eb="6">
      <t>ゼンタイ</t>
    </rPh>
    <phoneticPr fontId="2"/>
  </si>
  <si>
    <t>長期インセンティブ報酬
（ 業績連動型株式報酬）</t>
    <rPh sb="0" eb="2">
      <t>チョウキ</t>
    </rPh>
    <rPh sb="9" eb="11">
      <t>ホウシュウ</t>
    </rPh>
    <phoneticPr fontId="2"/>
  </si>
  <si>
    <t>50歳超</t>
    <rPh sb="2" eb="3">
      <t>サイイジョウ</t>
    </rPh>
    <phoneticPr fontId="2"/>
  </si>
  <si>
    <t>S-15 再雇用の状況（花王（株））</t>
    <phoneticPr fontId="2"/>
  </si>
  <si>
    <t>E-24 つめかえ・つけかえ製品のあるカテゴリーのプラスチック使用量と削減量の推移</t>
    <phoneticPr fontId="2"/>
  </si>
  <si>
    <t>定年退職者数（人）</t>
    <phoneticPr fontId="2"/>
  </si>
  <si>
    <t>総退職率</t>
    <rPh sb="0" eb="1">
      <t xml:space="preserve">ソウ </t>
    </rPh>
    <rPh sb="1" eb="3">
      <t>タイショク</t>
    </rPh>
    <rPh sb="3" eb="4">
      <t>リツ</t>
    </rPh>
    <phoneticPr fontId="2"/>
  </si>
  <si>
    <t>50歳超</t>
    <rPh sb="2" eb="3">
      <t>サイ</t>
    </rPh>
    <rPh sb="3" eb="4">
      <t>チョウ</t>
    </rPh>
    <phoneticPr fontId="1"/>
  </si>
  <si>
    <t>50歳超</t>
    <rPh sb="2" eb="3">
      <t>サイ</t>
    </rPh>
    <rPh sb="3" eb="4">
      <t>チョウ</t>
    </rPh>
    <phoneticPr fontId="2"/>
  </si>
  <si>
    <t>50歳超</t>
    <rPh sb="3" eb="4">
      <t>チョウ</t>
    </rPh>
    <phoneticPr fontId="2"/>
  </si>
  <si>
    <r>
      <t>日本</t>
    </r>
    <r>
      <rPr>
        <vertAlign val="superscript"/>
        <sz val="10"/>
        <rFont val="Meiryo UI"/>
        <family val="2"/>
        <charset val="128"/>
      </rPr>
      <t>※1、※2</t>
    </r>
    <rPh sb="0" eb="2">
      <t>ニホン</t>
    </rPh>
    <phoneticPr fontId="2"/>
  </si>
  <si>
    <r>
      <t>花王(株)</t>
    </r>
    <r>
      <rPr>
        <vertAlign val="superscript"/>
        <sz val="10"/>
        <rFont val="Meiryo UI"/>
        <family val="2"/>
        <charset val="128"/>
      </rPr>
      <t>※1</t>
    </r>
    <rPh sb="0" eb="2">
      <t>カオウ</t>
    </rPh>
    <rPh sb="2" eb="5">
      <t>カブ</t>
    </rPh>
    <phoneticPr fontId="2"/>
  </si>
  <si>
    <t>※2　集計範囲は下記の通り
障害者雇用促進法の関係会社特例によるグループ適用会社13社（花王（株）、花王グループカスタマーマーケティング( 株)、花王ビューティブランズカウンセリング（株）、花王フィールドマーケティング（株）、花王プロフェッショナル・サービス（株）、花王サニタリープロダクツ愛媛（株）、花王ロジスティクス（株）、花王ビジネスアソシエ（株）、（株）カネボウ化粧品、（株）エキップ、花王コスメプロダクツ小田原（株）、花王製紙富士（株）、特例子会社花王ピオニー（株））</t>
    <phoneticPr fontId="2"/>
  </si>
  <si>
    <t>E-24 つめかえ・つけかえ製品のあるカテゴリーのプラスチック使用量と削減量の推移［単位：千t］</t>
    <rPh sb="18" eb="20">
      <t xml:space="preserve">タンイ </t>
    </rPh>
    <rPh sb="45" eb="46">
      <t xml:space="preserve">セン </t>
    </rPh>
    <phoneticPr fontId="2"/>
  </si>
  <si>
    <t>2022年</t>
    <phoneticPr fontId="2"/>
  </si>
  <si>
    <t>600（75）</t>
  </si>
  <si>
    <t>406（75）</t>
  </si>
  <si>
    <t>48（－）</t>
  </si>
  <si>
    <t>110（－）</t>
  </si>
  <si>
    <t>36（－）</t>
  </si>
  <si>
    <t>5（3）</t>
  </si>
  <si>
    <t>110（43）</t>
  </si>
  <si>
    <t>ー（－）</t>
  </si>
  <si>
    <t>15（8）</t>
  </si>
  <si>
    <t>710（118）</t>
  </si>
  <si>
    <t>516（118）</t>
  </si>
  <si>
    <t xml:space="preserve">（注）
1. 上記の員数には、2022年3月25日開催の第116期定時株主総会終結の時をもって退任した社外取締役1名が含まれております。
2. 長期インセンティブ報酬（業績連動型株式報酬）のうち、変動部分（業績連動分）については、当社の中期経営計画「K25」の対象となる2021年から2025年までの5事業年度の最終年度終了後に確定しますので、変動部分（業績連動分）は当事業年度の繰入計上額となります。
</t>
  </si>
  <si>
    <t>在任期間
（2023年3月株主
総会終結時）</t>
    <phoneticPr fontId="2"/>
  </si>
  <si>
    <t>出席状況
（2022年度）</t>
    <phoneticPr fontId="2"/>
  </si>
  <si>
    <t>澤田 道隆</t>
  </si>
  <si>
    <t>長谷部　佳宏</t>
    <phoneticPr fontId="2"/>
  </si>
  <si>
    <t>根来 昌一</t>
    <phoneticPr fontId="2"/>
  </si>
  <si>
    <t>西口 徹</t>
    <phoneticPr fontId="2"/>
  </si>
  <si>
    <t>デイブ・マンツ</t>
  </si>
  <si>
    <t>和田 康</t>
    <phoneticPr fontId="2"/>
  </si>
  <si>
    <t>西井 孝明　社外・独立</t>
    <phoneticPr fontId="2"/>
  </si>
  <si>
    <t>桜井 恵理子　社外・独立</t>
    <phoneticPr fontId="2"/>
  </si>
  <si>
    <t>14年9か月</t>
    <phoneticPr fontId="2"/>
  </si>
  <si>
    <t>15名</t>
    <rPh sb="2" eb="3">
      <t>ナ</t>
    </rPh>
    <phoneticPr fontId="2"/>
  </si>
  <si>
    <t>9/9</t>
    <phoneticPr fontId="2"/>
  </si>
  <si>
    <t>8名</t>
    <rPh sb="1" eb="2">
      <t xml:space="preserve">メイ </t>
    </rPh>
    <phoneticPr fontId="2"/>
  </si>
  <si>
    <t>5名</t>
    <rPh sb="1" eb="2">
      <t xml:space="preserve">メイ </t>
    </rPh>
    <phoneticPr fontId="2"/>
  </si>
  <si>
    <t>※1　2023 年3月株主総会にて選任および就任
※2　マンツ氏・桜井氏の就任以降開催された取締役会は11回となっております。</t>
    <rPh sb="31" eb="32">
      <t xml:space="preserve">シ </t>
    </rPh>
    <rPh sb="33" eb="35">
      <t xml:space="preserve">サクライシ </t>
    </rPh>
    <phoneticPr fontId="2"/>
  </si>
  <si>
    <r>
      <t>11/11</t>
    </r>
    <r>
      <rPr>
        <vertAlign val="superscript"/>
        <sz val="10"/>
        <color theme="1"/>
        <rFont val="Meiryo UI"/>
        <family val="2"/>
        <charset val="128"/>
      </rPr>
      <t>※2</t>
    </r>
    <phoneticPr fontId="2"/>
  </si>
  <si>
    <t>10名</t>
    <rPh sb="2" eb="3">
      <t xml:space="preserve">メイ </t>
    </rPh>
    <phoneticPr fontId="2"/>
  </si>
  <si>
    <t>●外国人取締役1名就任</t>
    <rPh sb="1" eb="4">
      <t>ガイコクジン</t>
    </rPh>
    <rPh sb="4" eb="7">
      <t>トリシマリヤク</t>
    </rPh>
    <rPh sb="8" eb="9">
      <t>ナ</t>
    </rPh>
    <rPh sb="9" eb="11">
      <t>シュウニン</t>
    </rPh>
    <phoneticPr fontId="2"/>
  </si>
  <si>
    <t>S-24 平均年齢・平均勤続年数（花王（株））</t>
    <phoneticPr fontId="2"/>
  </si>
  <si>
    <t>S-25 障がい者の雇用状況</t>
    <phoneticPr fontId="2"/>
  </si>
  <si>
    <t>S-26 男女の賃金差（基本給＋その他現金インセンティブ 年間平均額）</t>
    <phoneticPr fontId="2"/>
  </si>
  <si>
    <t>S-27 基本給＋その他現金インセンティブ　年間平均額</t>
    <phoneticPr fontId="2"/>
  </si>
  <si>
    <t>S-28 基本給　年間平均額</t>
    <phoneticPr fontId="2"/>
  </si>
  <si>
    <t>S-29 労働安全衛生（花王グループ）</t>
    <phoneticPr fontId="2"/>
  </si>
  <si>
    <t>S-30 保安防災</t>
    <phoneticPr fontId="2"/>
  </si>
  <si>
    <t>S-31 RC事務局監査実績</t>
    <phoneticPr fontId="2"/>
  </si>
  <si>
    <t>S-32 直近4年間のリコール状況</t>
    <phoneticPr fontId="2"/>
  </si>
  <si>
    <t>※1 社告を伴う消費者・流通からの商品回収</t>
    <phoneticPr fontId="2"/>
  </si>
  <si>
    <r>
      <t>2</t>
    </r>
    <r>
      <rPr>
        <vertAlign val="superscript"/>
        <sz val="10"/>
        <color theme="1"/>
        <rFont val="Meiryo UI"/>
        <family val="2"/>
        <charset val="128"/>
      </rPr>
      <t>※2</t>
    </r>
    <phoneticPr fontId="2"/>
  </si>
  <si>
    <t>※2 対象商品：
Jergens Ultra Healing Moisturizer（Kao US)
Curél クリームEc（花王）</t>
    <phoneticPr fontId="2"/>
  </si>
  <si>
    <r>
      <t>S-32 直近4年間のリコール状況</t>
    </r>
    <r>
      <rPr>
        <b/>
        <vertAlign val="superscript"/>
        <sz val="10"/>
        <color theme="1"/>
        <rFont val="Meiryo UI"/>
        <family val="3"/>
        <charset val="128"/>
      </rPr>
      <t>※</t>
    </r>
    <r>
      <rPr>
        <b/>
        <sz val="10"/>
        <color theme="1"/>
        <rFont val="Meiryo UI"/>
        <family val="3"/>
        <charset val="128"/>
      </rPr>
      <t>1</t>
    </r>
    <phoneticPr fontId="2"/>
  </si>
  <si>
    <t>S-30 保安防災</t>
    <rPh sb="5" eb="7">
      <t>ホアン</t>
    </rPh>
    <rPh sb="7" eb="9">
      <t>ボウサイ</t>
    </rPh>
    <phoneticPr fontId="2"/>
  </si>
  <si>
    <t>S-29 労働安全衛生（花王グループ）</t>
    <rPh sb="5" eb="7">
      <t>ロウドウ</t>
    </rPh>
    <rPh sb="7" eb="9">
      <t>アンゼン</t>
    </rPh>
    <rPh sb="9" eb="11">
      <t>エイセイ</t>
    </rPh>
    <phoneticPr fontId="2"/>
  </si>
  <si>
    <t>S-28 基本給　年間平均額［単位：円］</t>
    <rPh sb="15" eb="17">
      <t xml:space="preserve">タンイ </t>
    </rPh>
    <phoneticPr fontId="2"/>
  </si>
  <si>
    <t>S-27 基本給＋その他現金インセンティブ　年間平均額［単位：円］</t>
    <rPh sb="28" eb="30">
      <t xml:space="preserve">タンイ </t>
    </rPh>
    <phoneticPr fontId="2"/>
  </si>
  <si>
    <t>S-26 男女の賃金差（基本給＋その他現金インセンティブ 年間平均額）［単位：％］</t>
    <rPh sb="30" eb="32">
      <t xml:space="preserve">タンイ </t>
    </rPh>
    <phoneticPr fontId="2"/>
  </si>
  <si>
    <t>S-25 障がい者の雇用状況［単位：％］</t>
    <rPh sb="5" eb="6">
      <t>ショウ</t>
    </rPh>
    <rPh sb="8" eb="9">
      <t>シャ</t>
    </rPh>
    <rPh sb="10" eb="12">
      <t>コヨウ</t>
    </rPh>
    <rPh sb="12" eb="14">
      <t>ジョウキョウ</t>
    </rPh>
    <rPh sb="15" eb="17">
      <t xml:space="preserve">タンイ </t>
    </rPh>
    <phoneticPr fontId="2"/>
  </si>
  <si>
    <t>S-24 平均年齢・平均勤続年数（花王（株））</t>
    <rPh sb="5" eb="9">
      <t>ヘイキンネンレイ</t>
    </rPh>
    <rPh sb="10" eb="12">
      <t>ヘイキン</t>
    </rPh>
    <rPh sb="12" eb="14">
      <t>キンゾク</t>
    </rPh>
    <rPh sb="14" eb="16">
      <t>ネンスウ</t>
    </rPh>
    <rPh sb="17" eb="19">
      <t>カオウ</t>
    </rPh>
    <rPh sb="20" eb="21">
      <t>カブ</t>
    </rPh>
    <phoneticPr fontId="2"/>
  </si>
  <si>
    <t>事故の概要（2022年）</t>
    <rPh sb="0" eb="2">
      <t>ジコ</t>
    </rPh>
    <rPh sb="3" eb="5">
      <t>ガイヨウ</t>
    </rPh>
    <rPh sb="10" eb="11">
      <t>ネン</t>
    </rPh>
    <phoneticPr fontId="2"/>
  </si>
  <si>
    <t>小火災：5件</t>
    <rPh sb="0" eb="1">
      <t>ショウ</t>
    </rPh>
    <rPh sb="1" eb="3">
      <t>カサイ</t>
    </rPh>
    <rPh sb="5" eb="6">
      <t>ケンバクハツケン</t>
    </rPh>
    <phoneticPr fontId="2"/>
  </si>
  <si>
    <t>・搬送コンベアのフレームとチェーンが擦れ発火</t>
  </si>
  <si>
    <t>・火気工事中の火花が可燃物に飛散し発火</t>
  </si>
  <si>
    <t>・ラボ遠心分離機での可燃物漏れによる発火</t>
  </si>
  <si>
    <t>・電動ハンドリフトのバッテリーケーブルの設置不良による発火</t>
  </si>
  <si>
    <t>・加熱器のフランジより内容物が漏れ発火</t>
  </si>
  <si>
    <t>・4M5E手法による事故原因の分析および対策を確実に実施</t>
  </si>
  <si>
    <t>・設備更新の促進、監視装置の強化を実施</t>
  </si>
  <si>
    <t>花王グループ</t>
    <rPh sb="0" eb="6">
      <t>カオウ</t>
    </rPh>
    <phoneticPr fontId="2"/>
  </si>
  <si>
    <t>※在籍会社で集計</t>
    <rPh sb="0" eb="8">
      <t>コメ</t>
    </rPh>
    <phoneticPr fontId="2"/>
  </si>
  <si>
    <t>　うち花王(株)</t>
    <rPh sb="3" eb="5">
      <t>カオウ</t>
    </rPh>
    <rPh sb="5" eb="8">
      <t>カブ</t>
    </rPh>
    <phoneticPr fontId="2"/>
  </si>
  <si>
    <t>※2021年まで正規雇用の従業員のみ。2022年より正規雇用の従業員およびフルタイムの無期化した非正規雇用の従業員を含む</t>
    <phoneticPr fontId="2"/>
  </si>
  <si>
    <t>※短時間勤務者、休職者、期中の入社者、退職者は除く</t>
    <rPh sb="12" eb="14">
      <t>キチュウ</t>
    </rPh>
    <rPh sb="15" eb="17">
      <t>ニュウシャ</t>
    </rPh>
    <phoneticPr fontId="2"/>
  </si>
  <si>
    <t>※在籍会社で集計</t>
    <rPh sb="1" eb="8">
      <t>ザイ</t>
    </rPh>
    <phoneticPr fontId="2"/>
  </si>
  <si>
    <t>※1　管理職、非管理職のみ</t>
    <rPh sb="3" eb="5">
      <t>カンリ</t>
    </rPh>
    <rPh sb="5" eb="6">
      <t>ショク</t>
    </rPh>
    <rPh sb="7" eb="8">
      <t>ヒ</t>
    </rPh>
    <rPh sb="8" eb="10">
      <t>カンリ</t>
    </rPh>
    <rPh sb="10" eb="11">
      <t>ショク</t>
    </rPh>
    <phoneticPr fontId="2"/>
  </si>
  <si>
    <r>
      <t>全体</t>
    </r>
    <r>
      <rPr>
        <vertAlign val="superscript"/>
        <sz val="10"/>
        <rFont val="Meiryo UI"/>
        <family val="2"/>
        <charset val="128"/>
      </rPr>
      <t>※1</t>
    </r>
    <rPh sb="0" eb="2">
      <t>ゼンタイ</t>
    </rPh>
    <phoneticPr fontId="2"/>
  </si>
  <si>
    <t>※☑：第三者保証を取得</t>
    <rPh sb="3" eb="6">
      <t>ダイサンシャ</t>
    </rPh>
    <rPh sb="6" eb="8">
      <t>ホショウ</t>
    </rPh>
    <rPh sb="9" eb="11">
      <t>シュトク</t>
    </rPh>
    <phoneticPr fontId="2"/>
  </si>
  <si>
    <t>－</t>
  </si>
  <si>
    <t>2023年</t>
    <rPh sb="4" eb="5">
      <t>ネン</t>
    </rPh>
    <phoneticPr fontId="2"/>
  </si>
  <si>
    <t>男性(人)</t>
    <rPh sb="0" eb="2">
      <t>ダンセイ</t>
    </rPh>
    <rPh sb="3" eb="4">
      <t>ニン</t>
    </rPh>
    <phoneticPr fontId="2"/>
  </si>
  <si>
    <t>女性(人)</t>
    <rPh sb="0" eb="2">
      <t>ジョセイ</t>
    </rPh>
    <rPh sb="3" eb="4">
      <t>ニン</t>
    </rPh>
    <phoneticPr fontId="2"/>
  </si>
  <si>
    <t>女性比率(％)</t>
    <rPh sb="0" eb="4">
      <t>ジョセイヒリツ</t>
    </rPh>
    <phoneticPr fontId="2"/>
  </si>
  <si>
    <t>7 (3)</t>
    <phoneticPr fontId="2"/>
  </si>
  <si>
    <t>1 (1)</t>
    <phoneticPr fontId="2"/>
  </si>
  <si>
    <t>7 (2)</t>
    <phoneticPr fontId="2"/>
  </si>
  <si>
    <t>2 (2)</t>
    <phoneticPr fontId="2"/>
  </si>
  <si>
    <t>4 (3)</t>
    <phoneticPr fontId="2"/>
  </si>
  <si>
    <t>1 (0)</t>
    <phoneticPr fontId="2"/>
  </si>
  <si>
    <t>※在籍会社で集計</t>
    <rPh sb="1" eb="8">
      <t>ザ</t>
    </rPh>
    <phoneticPr fontId="2"/>
  </si>
  <si>
    <t>※1：カッコの数字は、全体人数のうち社外取締役、社外監査役の人数</t>
    <rPh sb="7" eb="9">
      <t>スウジ</t>
    </rPh>
    <rPh sb="11" eb="13">
      <t>ゼンタイ</t>
    </rPh>
    <rPh sb="13" eb="15">
      <t>ニンズウ</t>
    </rPh>
    <rPh sb="18" eb="20">
      <t>シャガイ</t>
    </rPh>
    <rPh sb="20" eb="23">
      <t>トリシマリヤク</t>
    </rPh>
    <rPh sb="24" eb="26">
      <t>シャガイ</t>
    </rPh>
    <rPh sb="26" eb="29">
      <t>カンサヤク</t>
    </rPh>
    <rPh sb="30" eb="32">
      <t>ニンズウ</t>
    </rPh>
    <phoneticPr fontId="2"/>
  </si>
  <si>
    <t>※2：取締役兼務も含む</t>
    <rPh sb="3" eb="6">
      <t>トリシマリヤク</t>
    </rPh>
    <rPh sb="6" eb="8">
      <t>ケンム</t>
    </rPh>
    <rPh sb="9" eb="10">
      <t>フク</t>
    </rPh>
    <phoneticPr fontId="2"/>
  </si>
  <si>
    <t>※各年1月1日時点</t>
    <rPh sb="1" eb="2">
      <t>ネン</t>
    </rPh>
    <rPh sb="3" eb="4">
      <t>ガツ</t>
    </rPh>
    <rPh sb="5" eb="6">
      <t>ニチ</t>
    </rPh>
    <rPh sb="6" eb="8">
      <t>ジテン</t>
    </rPh>
    <phoneticPr fontId="2"/>
  </si>
  <si>
    <r>
      <t xml:space="preserve">取締役 </t>
    </r>
    <r>
      <rPr>
        <vertAlign val="superscript"/>
        <sz val="10"/>
        <rFont val="Meiryo UI"/>
        <family val="2"/>
        <charset val="128"/>
      </rPr>
      <t>※1</t>
    </r>
    <rPh sb="0" eb="3">
      <t>トリシマリヤク</t>
    </rPh>
    <phoneticPr fontId="2"/>
  </si>
  <si>
    <r>
      <t xml:space="preserve">監査役 </t>
    </r>
    <r>
      <rPr>
        <vertAlign val="superscript"/>
        <sz val="10"/>
        <rFont val="Meiryo UI"/>
        <family val="2"/>
        <charset val="128"/>
      </rPr>
      <t>※1</t>
    </r>
    <rPh sb="0" eb="3">
      <t>カンサヤク</t>
    </rPh>
    <phoneticPr fontId="2"/>
  </si>
  <si>
    <r>
      <t xml:space="preserve">執行役員 </t>
    </r>
    <r>
      <rPr>
        <vertAlign val="superscript"/>
        <sz val="10"/>
        <rFont val="Meiryo UI"/>
        <family val="2"/>
        <charset val="128"/>
      </rPr>
      <t>※2</t>
    </r>
    <rPh sb="0" eb="4">
      <t>シッコウヤクイン</t>
    </rPh>
    <phoneticPr fontId="2"/>
  </si>
  <si>
    <t>花王グループ</t>
    <phoneticPr fontId="2"/>
  </si>
  <si>
    <r>
      <t xml:space="preserve">上級管理職 </t>
    </r>
    <r>
      <rPr>
        <vertAlign val="superscript"/>
        <sz val="10"/>
        <rFont val="Meiryo UI"/>
        <family val="3"/>
        <charset val="128"/>
      </rPr>
      <t>※2</t>
    </r>
    <rPh sb="0" eb="2">
      <t>ジョウキュウ</t>
    </rPh>
    <rPh sb="2" eb="5">
      <t>カンリショク</t>
    </rPh>
    <phoneticPr fontId="2"/>
  </si>
  <si>
    <r>
      <t xml:space="preserve">初級管理職 </t>
    </r>
    <r>
      <rPr>
        <vertAlign val="superscript"/>
        <sz val="10"/>
        <rFont val="Meiryo UI"/>
        <family val="3"/>
        <charset val="128"/>
      </rPr>
      <t>※3</t>
    </r>
    <rPh sb="0" eb="2">
      <t>ショキュウ</t>
    </rPh>
    <rPh sb="2" eb="5">
      <t>カンリショク</t>
    </rPh>
    <phoneticPr fontId="2"/>
  </si>
  <si>
    <r>
      <t>STEM関連部門</t>
    </r>
    <r>
      <rPr>
        <vertAlign val="superscript"/>
        <sz val="10"/>
        <rFont val="Meiryo UI"/>
        <family val="3"/>
        <charset val="128"/>
      </rPr>
      <t>※4</t>
    </r>
    <r>
      <rPr>
        <sz val="10"/>
        <rFont val="Meiryo UI"/>
        <family val="3"/>
        <charset val="128"/>
      </rPr>
      <t xml:space="preserve"> 従業員 </t>
    </r>
    <phoneticPr fontId="2"/>
  </si>
  <si>
    <t>※2：管理職のうち部長相当職</t>
    <rPh sb="3" eb="6">
      <t>カンリショク</t>
    </rPh>
    <rPh sb="9" eb="11">
      <t>ブチョウ</t>
    </rPh>
    <rPh sb="11" eb="13">
      <t>ソウトウ</t>
    </rPh>
    <rPh sb="13" eb="14">
      <t>ショク</t>
    </rPh>
    <phoneticPr fontId="1"/>
  </si>
  <si>
    <t>※3：管理職のうちリーダー相当職</t>
    <rPh sb="3" eb="6">
      <t>カンリショク</t>
    </rPh>
    <rPh sb="13" eb="15">
      <t>ソウトウ</t>
    </rPh>
    <rPh sb="15" eb="16">
      <t>ショク</t>
    </rPh>
    <phoneticPr fontId="1"/>
  </si>
  <si>
    <t>※4：理工系関連部門</t>
    <rPh sb="3" eb="6">
      <t>リコウケイ</t>
    </rPh>
    <rPh sb="6" eb="8">
      <t>カンレン</t>
    </rPh>
    <rPh sb="8" eb="10">
      <t>ブモン</t>
    </rPh>
    <phoneticPr fontId="1"/>
  </si>
  <si>
    <t>※1：2020年まで国内取締役、監査役含まず。2021年より正規雇用の従業員のみ。2022年より正規雇用の従業員およびフルタイムの無期化した非正規雇用の従業員を含む</t>
    <rPh sb="30" eb="32">
      <t>セイキ</t>
    </rPh>
    <rPh sb="32" eb="34">
      <t>コヨウ</t>
    </rPh>
    <phoneticPr fontId="1"/>
  </si>
  <si>
    <t>※正規雇用の従業員およびフルタイムの無期化した非正規雇用の従業員を含む</t>
    <rPh sb="1" eb="3">
      <t>セイキ</t>
    </rPh>
    <rPh sb="3" eb="5">
      <t>コヨウ</t>
    </rPh>
    <rPh sb="6" eb="9">
      <t>ジュウギョウイン</t>
    </rPh>
    <rPh sb="18" eb="20">
      <t>ムキ</t>
    </rPh>
    <rPh sb="20" eb="21">
      <t>カ</t>
    </rPh>
    <rPh sb="23" eb="26">
      <t>ヒセイキ</t>
    </rPh>
    <rPh sb="26" eb="28">
      <t>コヨウ</t>
    </rPh>
    <rPh sb="29" eb="32">
      <t>ジュウギョウイン</t>
    </rPh>
    <rPh sb="33" eb="34">
      <t>フク</t>
    </rPh>
    <phoneticPr fontId="2"/>
  </si>
  <si>
    <t>※育児休職取得率は、2022年より育児介護休業法に基づく算定方法に変更</t>
    <rPh sb="1" eb="3">
      <t>イクジ</t>
    </rPh>
    <rPh sb="3" eb="5">
      <t>キュウショク</t>
    </rPh>
    <rPh sb="5" eb="8">
      <t>シュトクリツ</t>
    </rPh>
    <rPh sb="17" eb="19">
      <t>イクジ</t>
    </rPh>
    <rPh sb="19" eb="21">
      <t>カイゴ</t>
    </rPh>
    <rPh sb="21" eb="24">
      <t>キュウギョウホウ</t>
    </rPh>
    <phoneticPr fontId="2"/>
  </si>
  <si>
    <t>S-21 育児・看護・介護に関する就業制度の利用状況</t>
    <phoneticPr fontId="2"/>
  </si>
  <si>
    <r>
      <t>※2021年まで</t>
    </r>
    <r>
      <rPr>
        <sz val="10"/>
        <rFont val="Meiryo UI"/>
        <family val="2"/>
        <charset val="128"/>
      </rPr>
      <t>正規雇用の従業員のみ。2022年より正規雇用の従業員およびフルタイムの無期化した非正規雇用の従業員を含む</t>
    </r>
    <rPh sb="5" eb="6">
      <t>ネン</t>
    </rPh>
    <rPh sb="8" eb="12">
      <t>セイキコヨウ</t>
    </rPh>
    <rPh sb="13" eb="16">
      <t>ジュウギョウイン</t>
    </rPh>
    <rPh sb="23" eb="24">
      <t>ネン</t>
    </rPh>
    <phoneticPr fontId="2"/>
  </si>
  <si>
    <t>花王グループ</t>
    <rPh sb="0" eb="2">
      <t xml:space="preserve">カオウ </t>
    </rPh>
    <phoneticPr fontId="2"/>
  </si>
  <si>
    <t>※在籍会社で集計</t>
    <rPh sb="1" eb="8">
      <t>z</t>
    </rPh>
    <phoneticPr fontId="2"/>
  </si>
  <si>
    <t>※2021年まで正規雇用の従業員のみ。2022年より正規雇用の従業員およびフルタイムの無期化した非正規雇用の従業員を含む</t>
    <rPh sb="5" eb="6">
      <t>ネン</t>
    </rPh>
    <rPh sb="8" eb="12">
      <t>セイキコヨウ</t>
    </rPh>
    <rPh sb="13" eb="16">
      <t>ジュウギョウイン</t>
    </rPh>
    <rPh sb="23" eb="24">
      <t>ネン</t>
    </rPh>
    <phoneticPr fontId="2"/>
  </si>
  <si>
    <t>※［日本］退職率の母数は、2020年までは年度開始1月1日時点の人数、2021年からは年度末12月31日時点の人数</t>
    <rPh sb="2" eb="4">
      <t>ニホン</t>
    </rPh>
    <rPh sb="26" eb="27">
      <t>ガツ</t>
    </rPh>
    <rPh sb="28" eb="29">
      <t>ニチ</t>
    </rPh>
    <rPh sb="48" eb="49">
      <t>ガツ</t>
    </rPh>
    <rPh sb="51" eb="52">
      <t>ニチ</t>
    </rPh>
    <phoneticPr fontId="2"/>
  </si>
  <si>
    <t>*</t>
  </si>
  <si>
    <t>※「＊」印は採用実施なし</t>
    <rPh sb="4" eb="5">
      <t>シルシ</t>
    </rPh>
    <rPh sb="6" eb="8">
      <t>サイヨウ</t>
    </rPh>
    <rPh sb="8" eb="9">
      <t>シ</t>
    </rPh>
    <phoneticPr fontId="2"/>
  </si>
  <si>
    <t>※労働施策総合推進法に基づく開示</t>
    <phoneticPr fontId="2"/>
  </si>
  <si>
    <t>S-12 採用コスト（採用した従業員1人当たり）［単位：円］</t>
    <rPh sb="5" eb="7">
      <t>サイヨウ</t>
    </rPh>
    <rPh sb="26" eb="28">
      <t xml:space="preserve">タンイ </t>
    </rPh>
    <rPh sb="29" eb="30">
      <t>エン</t>
    </rPh>
    <phoneticPr fontId="2"/>
  </si>
  <si>
    <t>花王グループ</t>
    <rPh sb="0" eb="2">
      <t xml:space="preserve">カオウグループ </t>
    </rPh>
    <phoneticPr fontId="2"/>
  </si>
  <si>
    <t>2022年</t>
    <rPh sb="4" eb="5">
      <t>ネン</t>
    </rPh>
    <phoneticPr fontId="1"/>
  </si>
  <si>
    <t>※在籍会社で集計</t>
  </si>
  <si>
    <t>S-12 採用コスト（採用した従業員1人当たり）</t>
    <rPh sb="5" eb="7">
      <t>ホアン</t>
    </rPh>
    <rPh sb="7" eb="9">
      <t>ボウサイ</t>
    </rPh>
    <phoneticPr fontId="2"/>
  </si>
  <si>
    <t>※2021年までは正規雇用の従業員のみ。2022年より正規雇用の従業員およびフルタイムの無期化した非正規雇用の従業員を含む</t>
    <rPh sb="5" eb="6">
      <t>ネン</t>
    </rPh>
    <rPh sb="9" eb="13">
      <t>セイキコヨウ</t>
    </rPh>
    <rPh sb="14" eb="17">
      <t>ジュウギョウイン</t>
    </rPh>
    <rPh sb="24" eb="25">
      <t>ネン</t>
    </rPh>
    <phoneticPr fontId="2"/>
  </si>
  <si>
    <t>※2020年からは新型コロナウイルス感染症の影響によりオンライン形式での研修が主体となる。2022年より研修時間の集計基準を明確化</t>
    <rPh sb="13" eb="15">
      <t>エイキョウ</t>
    </rPh>
    <phoneticPr fontId="1"/>
  </si>
  <si>
    <t>※2021年は正規雇用の従業員のみ。2022年より正規雇用の従業員およびフルタイムの無期化した非正規雇用の従業員を含む</t>
    <rPh sb="5" eb="6">
      <t>ネン</t>
    </rPh>
    <rPh sb="7" eb="11">
      <t>セイキコヨウ</t>
    </rPh>
    <rPh sb="12" eb="15">
      <t>ジュウギョウイン</t>
    </rPh>
    <rPh sb="22" eb="23">
      <t>ネン</t>
    </rPh>
    <phoneticPr fontId="2"/>
  </si>
  <si>
    <t>S-06 国籍別従業員比率（花王グループ）［単位：％］</t>
    <rPh sb="14" eb="16">
      <t xml:space="preserve">カオウ </t>
    </rPh>
    <rPh sb="22" eb="24">
      <t xml:space="preserve">タンイ </t>
    </rPh>
    <phoneticPr fontId="2"/>
  </si>
  <si>
    <t>※非開示の従業員を除く</t>
  </si>
  <si>
    <r>
      <t>※2021年は</t>
    </r>
    <r>
      <rPr>
        <sz val="10"/>
        <rFont val="Meiryo UI"/>
        <family val="2"/>
        <charset val="128"/>
      </rPr>
      <t>正規雇用の従業員のみ。2022年より正規雇用の従業員およびフルタイムの無期化した非正規雇用の従業員を含む</t>
    </r>
    <rPh sb="5" eb="6">
      <t>ネン</t>
    </rPh>
    <rPh sb="7" eb="11">
      <t>セイキコヨウ</t>
    </rPh>
    <rPh sb="12" eb="15">
      <t>ジュウギョウイン</t>
    </rPh>
    <rPh sb="22" eb="23">
      <t>ネン</t>
    </rPh>
    <phoneticPr fontId="2"/>
  </si>
  <si>
    <t>※在籍会社で集計</t>
    <rPh sb="1" eb="3">
      <t>ザイセキ</t>
    </rPh>
    <rPh sb="3" eb="5">
      <t>カイシャ</t>
    </rPh>
    <rPh sb="6" eb="8">
      <t>シュウケイ</t>
    </rPh>
    <phoneticPr fontId="2"/>
  </si>
  <si>
    <t>※2020年まで国内取締役、監査役含まず。2021年は正規雇用の従業員のみ。2022年より正規雇用の従業員およびフルタイムの無期化した非正規雇用の従業員を含む</t>
    <rPh sb="5" eb="6">
      <t>ネン</t>
    </rPh>
    <rPh sb="8" eb="10">
      <t>コクナイ</t>
    </rPh>
    <rPh sb="10" eb="13">
      <t>トリシマリヤク</t>
    </rPh>
    <rPh sb="14" eb="17">
      <t>カンサヤク</t>
    </rPh>
    <rPh sb="17" eb="18">
      <t>フク</t>
    </rPh>
    <rPh sb="27" eb="29">
      <t>セイキ</t>
    </rPh>
    <rPh sb="29" eb="31">
      <t>コヨウ</t>
    </rPh>
    <rPh sb="32" eb="35">
      <t>ジュウギョウイン</t>
    </rPh>
    <phoneticPr fontId="1"/>
  </si>
  <si>
    <r>
      <t>E-25 廃棄物等発生量の推移（全拠点）［単位：</t>
    </r>
    <r>
      <rPr>
        <b/>
        <sz val="10"/>
        <rFont val="Meiryo UI"/>
        <family val="2"/>
        <charset val="128"/>
      </rPr>
      <t>千t］</t>
    </r>
    <rPh sb="16" eb="19">
      <t xml:space="preserve">ゼンキョテｎ </t>
    </rPh>
    <rPh sb="21" eb="23">
      <t xml:space="preserve">タンイ </t>
    </rPh>
    <rPh sb="24" eb="25">
      <t>セン</t>
    </rPh>
    <phoneticPr fontId="2"/>
  </si>
  <si>
    <t>2022年</t>
    <rPh sb="4" eb="5">
      <t xml:space="preserve">ネｎ </t>
    </rPh>
    <phoneticPr fontId="2"/>
  </si>
  <si>
    <t>2022年目標</t>
    <rPh sb="4" eb="5">
      <t>ネン</t>
    </rPh>
    <rPh sb="5" eb="7">
      <t>モクヒョウ</t>
    </rPh>
    <phoneticPr fontId="2"/>
  </si>
  <si>
    <r>
      <t>E-08 スコープ2排出量の推移［単位：千t-CO</t>
    </r>
    <r>
      <rPr>
        <b/>
        <vertAlign val="subscript"/>
        <sz val="10"/>
        <rFont val="Meiryo UI"/>
        <family val="2"/>
        <charset val="128"/>
      </rPr>
      <t>2</t>
    </r>
    <r>
      <rPr>
        <b/>
        <sz val="10"/>
        <rFont val="Meiryo UI"/>
        <family val="2"/>
        <charset val="128"/>
      </rPr>
      <t>e］</t>
    </r>
    <rPh sb="17" eb="19">
      <t xml:space="preserve">タンイ </t>
    </rPh>
    <phoneticPr fontId="2"/>
  </si>
  <si>
    <t>-28%</t>
  </si>
  <si>
    <t>-55％</t>
  </si>
  <si>
    <t>このファイルでは、花王サステナビリティ データブック 2023、過去のレポートで掲載している各種ESGデータをまとめています。</t>
    <rPh sb="9" eb="11">
      <t>カオウ</t>
    </rPh>
    <rPh sb="32" eb="34">
      <t>カコ</t>
    </rPh>
    <rPh sb="40" eb="42">
      <t>ケイサイ</t>
    </rPh>
    <rPh sb="46" eb="48">
      <t>カクシュ</t>
    </rPh>
    <phoneticPr fontId="2"/>
  </si>
  <si>
    <t>花王グループ</t>
    <rPh sb="0" eb="1">
      <t xml:space="preserve">カオウ </t>
    </rPh>
    <phoneticPr fontId="2"/>
  </si>
  <si>
    <t>S-06 国籍別従業員比率（花王グループ）</t>
    <rPh sb="14" eb="16">
      <t xml:space="preserve">カオウグループ </t>
    </rPh>
    <phoneticPr fontId="2"/>
  </si>
  <si>
    <t>S-09 人財開発投資（従業員一人あたり）</t>
    <phoneticPr fontId="2"/>
  </si>
  <si>
    <t>S-23 役員</t>
    <rPh sb="5" eb="7">
      <t xml:space="preserve">ヤクイｎ </t>
    </rPh>
    <phoneticPr fontId="2"/>
  </si>
  <si>
    <t>　うち 花王(株)</t>
    <phoneticPr fontId="2"/>
  </si>
  <si>
    <t>S-09 人財開発投資（従業員一人あたり）</t>
    <rPh sb="5" eb="7">
      <t>ジンザイ</t>
    </rPh>
    <rPh sb="7" eb="9">
      <t>カイハツ</t>
    </rPh>
    <rPh sb="9" eb="11">
      <t>トウシ</t>
    </rPh>
    <rPh sb="12" eb="15">
      <t>ジュウギョウイン</t>
    </rPh>
    <rPh sb="16" eb="17">
      <t>ニン</t>
    </rPh>
    <rPh sb="17" eb="18">
      <t>アタ</t>
    </rPh>
    <phoneticPr fontId="2"/>
  </si>
  <si>
    <t>　うち
　花王(株)</t>
    <phoneticPr fontId="2"/>
  </si>
  <si>
    <t>花王グループカスタマーマーケティング(株)</t>
  </si>
  <si>
    <t>花王ビューティブランズカウンセリング(株)</t>
  </si>
  <si>
    <t>花王ロジスティクス(株)</t>
  </si>
  <si>
    <t>ニベア花王(株)</t>
  </si>
  <si>
    <t>花王サニタリープロダクツ愛媛(株)</t>
  </si>
  <si>
    <t>花王コスメプロダクツ小田原(株)</t>
  </si>
  <si>
    <t>花王製紙富士(株)</t>
  </si>
  <si>
    <t>花王ピオニー(株)</t>
  </si>
  <si>
    <t>花王(株)</t>
    <rPh sb="2" eb="5">
      <t>カブ</t>
    </rPh>
    <phoneticPr fontId="2"/>
  </si>
  <si>
    <t>(株)カネボウ化粧品</t>
    <rPh sb="0" eb="3">
      <t>カブ</t>
    </rPh>
    <phoneticPr fontId="2"/>
  </si>
  <si>
    <t>(株)エキップ</t>
    <rPh sb="0" eb="3">
      <t>カブ</t>
    </rPh>
    <phoneticPr fontId="2"/>
  </si>
  <si>
    <t>花王プロフェッショナル・サービス(株)</t>
    <rPh sb="16" eb="19">
      <t>カブ</t>
    </rPh>
    <phoneticPr fontId="2"/>
  </si>
  <si>
    <t>花王ビジネスアソシエ(株)</t>
    <rPh sb="10" eb="13">
      <t>カブ</t>
    </rPh>
    <phoneticPr fontId="2"/>
  </si>
  <si>
    <t>※在籍会社で集計</t>
    <rPh sb="1" eb="5">
      <t>セイキコヨウジュウギョウイン</t>
    </rPh>
    <phoneticPr fontId="2"/>
  </si>
  <si>
    <t>※1　行政による算出基準に基づき、非正規雇用の従業員を含めた6月1日時点の雇用率</t>
    <rPh sb="1" eb="3">
      <t>ギョウセイ</t>
    </rPh>
    <rPh sb="6" eb="8">
      <t>サンシュツ</t>
    </rPh>
    <rPh sb="8" eb="10">
      <t>キジュン</t>
    </rPh>
    <rPh sb="11" eb="12">
      <t>モト</t>
    </rPh>
    <rPh sb="15" eb="18">
      <t>ヒセイキ</t>
    </rPh>
    <rPh sb="18" eb="21">
      <t>ジュウギョウイン</t>
    </rPh>
    <rPh sb="22" eb="23">
      <t>フク</t>
    </rPh>
    <rPh sb="32" eb="35">
      <t>コヨウリツシュウケイハンイカキトオ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</si>
</sst>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00_ "/>
    <numFmt numFmtId="178" formatCode="0_);[Red]\(0\)"/>
    <numFmt numFmtId="179" formatCode="#,##0_);[Red]\(#,##0\)"/>
    <numFmt numFmtId="180" formatCode="#,##0.0_);[Red]\(#,##0.0\)"/>
    <numFmt numFmtId="181" formatCode="0.0_);[Red]\(0.0\)"/>
    <numFmt numFmtId="182" formatCode="0.0_ "/>
    <numFmt numFmtId="183" formatCode="0.00_);[Red]\(0.00\)"/>
    <numFmt numFmtId="184" formatCode="0.0"/>
    <numFmt numFmtId="185" formatCode="#,##0.0;[Red]\-#,##0.0"/>
    <numFmt numFmtId="186" formatCode="#,##0_ "/>
    <numFmt numFmtId="187" formatCode="#,##0.0"/>
    <numFmt numFmtId="188" formatCode="0.0%"/>
    <numFmt numFmtId="189" formatCode="0_ "/>
    <numFmt numFmtId="190" formatCode="#,##0_)&quot;☑&quot;"/>
    <numFmt numFmtId="191" formatCode="#,##0_ &quot;☑&quot;"/>
  </numFmts>
  <fonts count="44">
    <font>
      <sz val="10"/>
      <color theme="1"/>
      <name val="Meiryo UI"/>
      <family val="2"/>
      <charset val="128"/>
    </font>
    <font>
      <sz val="11"/>
      <color theme="1"/>
      <name val="ＭＳ Ｐゴシック"/>
      <family val="2"/>
      <charset val="128"/>
      <scheme val="minor"/>
    </font>
    <font>
      <sz val="6"/>
      <name val="Meiryo UI"/>
      <family val="2"/>
      <charset val="128"/>
    </font>
    <font>
      <vertAlign val="superscript"/>
      <sz val="10"/>
      <color theme="1"/>
      <name val="Meiryo UI"/>
      <family val="3"/>
      <charset val="128"/>
    </font>
    <font>
      <b/>
      <sz val="10"/>
      <color theme="1"/>
      <name val="Meiryo UI"/>
      <family val="3"/>
      <charset val="128"/>
    </font>
    <font>
      <sz val="10"/>
      <color theme="1"/>
      <name val="Meiryo UI"/>
      <family val="2"/>
      <charset val="128"/>
    </font>
    <font>
      <sz val="10"/>
      <color theme="1"/>
      <name val="Meiryo UI"/>
      <family val="3"/>
      <charset val="128"/>
    </font>
    <font>
      <vertAlign val="subscript"/>
      <sz val="10"/>
      <color theme="1"/>
      <name val="Meiryo UI"/>
      <family val="3"/>
      <charset val="128"/>
    </font>
    <font>
      <b/>
      <sz val="16"/>
      <color theme="9"/>
      <name val="Meiryo UI"/>
      <family val="3"/>
      <charset val="128"/>
    </font>
    <font>
      <b/>
      <sz val="22"/>
      <color rgb="FF18B08D"/>
      <name val="Meiryo UI"/>
      <family val="3"/>
      <charset val="128"/>
    </font>
    <font>
      <sz val="10"/>
      <color rgb="FFFF0000"/>
      <name val="Meiryo UI"/>
      <family val="2"/>
      <charset val="128"/>
    </font>
    <font>
      <b/>
      <sz val="16"/>
      <color rgb="FF00B050"/>
      <name val="Meiryo UI"/>
      <family val="3"/>
      <charset val="128"/>
    </font>
    <font>
      <b/>
      <sz val="16"/>
      <color theme="9" tint="-0.499984740745262"/>
      <name val="Meiryo UI"/>
      <family val="3"/>
      <charset val="128"/>
    </font>
    <font>
      <b/>
      <sz val="10"/>
      <name val="Meiryo UI"/>
      <family val="3"/>
      <charset val="128"/>
    </font>
    <font>
      <b/>
      <sz val="10"/>
      <color theme="9" tint="-0.499984740745262"/>
      <name val="Meiryo UI"/>
      <family val="3"/>
      <charset val="128"/>
    </font>
    <font>
      <b/>
      <vertAlign val="superscript"/>
      <sz val="10"/>
      <color theme="1"/>
      <name val="Meiryo UI"/>
      <family val="3"/>
      <charset val="128"/>
    </font>
    <font>
      <sz val="10"/>
      <name val="Meiryo UI"/>
      <family val="3"/>
      <charset val="128"/>
    </font>
    <font>
      <sz val="10"/>
      <color rgb="FFFF0000"/>
      <name val="Meiryo UI"/>
      <family val="3"/>
      <charset val="128"/>
    </font>
    <font>
      <sz val="10"/>
      <name val="Meiryo UI"/>
      <family val="2"/>
      <charset val="128"/>
    </font>
    <font>
      <sz val="10"/>
      <color rgb="FF444444"/>
      <name val="Meiryo UI"/>
      <family val="3"/>
      <charset val="128"/>
    </font>
    <font>
      <vertAlign val="superscript"/>
      <sz val="10"/>
      <color rgb="FF444444"/>
      <name val="Meiryo UI"/>
      <family val="3"/>
      <charset val="128"/>
    </font>
    <font>
      <b/>
      <sz val="10"/>
      <color rgb="FF444444"/>
      <name val="Meiryo UI"/>
      <family val="3"/>
      <charset val="128"/>
    </font>
    <font>
      <sz val="10"/>
      <color rgb="FF00B0F0"/>
      <name val="Meiryo UI"/>
      <family val="2"/>
      <charset val="128"/>
    </font>
    <font>
      <sz val="10"/>
      <color theme="9"/>
      <name val="Meiryo UI"/>
      <family val="3"/>
      <charset val="128"/>
    </font>
    <font>
      <b/>
      <sz val="10"/>
      <color theme="9"/>
      <name val="Meiryo UI"/>
      <family val="3"/>
      <charset val="128"/>
    </font>
    <font>
      <sz val="6"/>
      <name val="ＭＳ Ｐゴシック"/>
      <family val="2"/>
      <charset val="128"/>
      <scheme val="minor"/>
    </font>
    <font>
      <b/>
      <sz val="14"/>
      <color theme="1"/>
      <name val="Meiryo UI"/>
      <family val="3"/>
      <charset val="128"/>
    </font>
    <font>
      <b/>
      <sz val="14"/>
      <name val="Meiryo UI"/>
      <family val="3"/>
      <charset val="128"/>
    </font>
    <font>
      <u/>
      <sz val="10"/>
      <color theme="10"/>
      <name val="Meiryo UI"/>
      <family val="2"/>
      <charset val="128"/>
    </font>
    <font>
      <b/>
      <sz val="16"/>
      <color theme="4" tint="-0.499984740745262"/>
      <name val="Meiryo UI"/>
      <family val="3"/>
      <charset val="128"/>
    </font>
    <font>
      <sz val="10"/>
      <color theme="1"/>
      <name val="ＭＳ Ｐゴシック"/>
      <family val="2"/>
      <charset val="128"/>
      <scheme val="minor"/>
    </font>
    <font>
      <u/>
      <sz val="10"/>
      <color theme="10"/>
      <name val="Meiryo UI"/>
      <family val="3"/>
      <charset val="128"/>
    </font>
    <font>
      <sz val="8"/>
      <color theme="1"/>
      <name val="Meiryo UI"/>
      <family val="3"/>
      <charset val="128"/>
    </font>
    <font>
      <b/>
      <sz val="16"/>
      <name val="Meiryo UI"/>
      <family val="3"/>
      <charset val="128"/>
    </font>
    <font>
      <vertAlign val="superscript"/>
      <sz val="10"/>
      <name val="Meiryo UI"/>
      <family val="3"/>
      <charset val="128"/>
    </font>
    <font>
      <b/>
      <sz val="16"/>
      <color rgb="FFFF0000"/>
      <name val="Meiryo UI"/>
      <family val="3"/>
      <charset val="128"/>
    </font>
    <font>
      <sz val="10"/>
      <color rgb="FFFF3399"/>
      <name val="Meiryo UI"/>
      <family val="3"/>
      <charset val="128"/>
    </font>
    <font>
      <b/>
      <sz val="10"/>
      <name val="Meiryo UI"/>
      <family val="2"/>
      <charset val="128"/>
    </font>
    <font>
      <b/>
      <vertAlign val="superscript"/>
      <sz val="10"/>
      <name val="Meiryo UI"/>
      <family val="2"/>
      <charset val="128"/>
    </font>
    <font>
      <b/>
      <vertAlign val="subscript"/>
      <sz val="10"/>
      <name val="Meiryo UI"/>
      <family val="2"/>
      <charset val="128"/>
    </font>
    <font>
      <u/>
      <sz val="10"/>
      <name val="Meiryo UI"/>
      <family val="3"/>
      <charset val="128"/>
    </font>
    <font>
      <u/>
      <sz val="10"/>
      <color rgb="FF0000FF"/>
      <name val="Meiryo UI"/>
      <family val="2"/>
      <charset val="128"/>
    </font>
    <font>
      <vertAlign val="superscript"/>
      <sz val="10"/>
      <name val="Meiryo UI"/>
      <family val="2"/>
      <charset val="128"/>
    </font>
    <font>
      <vertAlign val="superscript"/>
      <sz val="10"/>
      <color theme="1"/>
      <name val="Meiryo UI"/>
      <family val="2"/>
      <charset val="128"/>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rgb="FFD9D9D9"/>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s>
  <cellStyleXfs count="5">
    <xf numFmtId="0" fontId="0" fillId="0" borderId="0">
      <alignment vertical="center"/>
    </xf>
    <xf numFmtId="38" fontId="5" fillId="0" borderId="0" applyFont="0" applyFill="0" applyBorder="0" applyAlignment="0" applyProtection="0">
      <alignment vertical="center"/>
    </xf>
    <xf numFmtId="0" fontId="1" fillId="0" borderId="0">
      <alignment vertical="center"/>
    </xf>
    <xf numFmtId="0" fontId="28" fillId="0" borderId="0" applyNumberFormat="0" applyFill="0" applyBorder="0" applyAlignment="0" applyProtection="0">
      <alignment vertical="center"/>
    </xf>
    <xf numFmtId="9" fontId="5" fillId="0" borderId="0" applyFont="0" applyFill="0" applyBorder="0" applyAlignment="0" applyProtection="0">
      <alignment vertical="center"/>
    </xf>
  </cellStyleXfs>
  <cellXfs count="476">
    <xf numFmtId="0" fontId="0" fillId="0" borderId="0" xfId="0">
      <alignment vertical="center"/>
    </xf>
    <xf numFmtId="0" fontId="0" fillId="0" borderId="0" xfId="0" applyAlignment="1">
      <alignment vertical="center" wrapText="1"/>
    </xf>
    <xf numFmtId="0" fontId="4" fillId="0" borderId="0" xfId="0" applyFont="1">
      <alignment vertical="center"/>
    </xf>
    <xf numFmtId="0" fontId="0" fillId="2" borderId="1" xfId="0" applyFill="1" applyBorder="1" applyAlignment="1">
      <alignment vertical="center" wrapText="1"/>
    </xf>
    <xf numFmtId="0" fontId="0" fillId="0" borderId="1" xfId="0" applyBorder="1" applyAlignment="1">
      <alignment horizontal="center" vertical="center" wrapText="1"/>
    </xf>
    <xf numFmtId="38" fontId="0" fillId="0" borderId="1" xfId="1" applyFont="1" applyBorder="1" applyAlignment="1">
      <alignment vertical="center" wrapText="1"/>
    </xf>
    <xf numFmtId="0" fontId="6" fillId="2" borderId="1" xfId="0" applyFont="1" applyFill="1" applyBorder="1" applyAlignment="1">
      <alignment horizontal="left" vertical="center" wrapText="1"/>
    </xf>
    <xf numFmtId="3" fontId="0" fillId="0" borderId="1" xfId="0" applyNumberFormat="1" applyBorder="1" applyAlignment="1">
      <alignment vertical="center" wrapText="1"/>
    </xf>
    <xf numFmtId="9" fontId="0" fillId="0" borderId="1" xfId="0" applyNumberFormat="1" applyBorder="1" applyAlignment="1">
      <alignment vertical="center" wrapText="1"/>
    </xf>
    <xf numFmtId="0" fontId="0" fillId="0" borderId="1" xfId="1" applyNumberFormat="1" applyFont="1" applyBorder="1" applyAlignment="1">
      <alignment vertical="center" wrapText="1"/>
    </xf>
    <xf numFmtId="0" fontId="8" fillId="0" borderId="0" xfId="0" applyFont="1">
      <alignment vertical="center"/>
    </xf>
    <xf numFmtId="0" fontId="9" fillId="0" borderId="0" xfId="0" applyFont="1" applyAlignment="1">
      <alignment horizontal="center" vertical="center"/>
    </xf>
    <xf numFmtId="0" fontId="11" fillId="0" borderId="0" xfId="0" applyFont="1">
      <alignment vertical="center"/>
    </xf>
    <xf numFmtId="0" fontId="12" fillId="0" borderId="0" xfId="0" applyFont="1">
      <alignment vertical="center"/>
    </xf>
    <xf numFmtId="0" fontId="6" fillId="0" borderId="0" xfId="0" applyFont="1" applyAlignment="1">
      <alignment vertical="center" wrapText="1"/>
    </xf>
    <xf numFmtId="0" fontId="4" fillId="0" borderId="0" xfId="0" applyFont="1" applyAlignment="1">
      <alignment horizontal="left" vertical="center"/>
    </xf>
    <xf numFmtId="0" fontId="0" fillId="3" borderId="1" xfId="0" applyFill="1" applyBorder="1" applyAlignment="1">
      <alignment vertical="center" wrapText="1"/>
    </xf>
    <xf numFmtId="176" fontId="0" fillId="2" borderId="1" xfId="0" applyNumberFormat="1" applyFill="1" applyBorder="1" applyAlignment="1">
      <alignment vertical="center" wrapText="1"/>
    </xf>
    <xf numFmtId="176" fontId="0" fillId="3" borderId="1" xfId="0" applyNumberFormat="1" applyFill="1" applyBorder="1" applyAlignment="1">
      <alignment vertical="center" wrapText="1"/>
    </xf>
    <xf numFmtId="176" fontId="0" fillId="0" borderId="1" xfId="0" applyNumberFormat="1" applyBorder="1" applyAlignment="1">
      <alignment vertical="center" wrapText="1"/>
    </xf>
    <xf numFmtId="0" fontId="6" fillId="0" borderId="0" xfId="0" applyFont="1">
      <alignment vertical="center"/>
    </xf>
    <xf numFmtId="0" fontId="6" fillId="2" borderId="1" xfId="0" applyFont="1" applyFill="1" applyBorder="1" applyAlignment="1">
      <alignment vertical="center" wrapText="1"/>
    </xf>
    <xf numFmtId="0" fontId="6" fillId="2" borderId="1" xfId="0" applyFont="1" applyFill="1" applyBorder="1">
      <alignment vertical="center"/>
    </xf>
    <xf numFmtId="0" fontId="6" fillId="0" borderId="0" xfId="0" applyFont="1" applyAlignment="1">
      <alignment horizontal="left" vertical="center"/>
    </xf>
    <xf numFmtId="0" fontId="6" fillId="0" borderId="1" xfId="0" applyFont="1" applyBorder="1" applyAlignment="1">
      <alignment horizontal="right" vertical="center" wrapText="1"/>
    </xf>
    <xf numFmtId="0" fontId="6" fillId="0" borderId="1" xfId="0" applyFont="1" applyBorder="1" applyAlignment="1">
      <alignment horizontal="right" vertical="center"/>
    </xf>
    <xf numFmtId="0" fontId="6" fillId="3" borderId="1" xfId="0" applyFont="1" applyFill="1" applyBorder="1">
      <alignment vertical="center"/>
    </xf>
    <xf numFmtId="0" fontId="6" fillId="3" borderId="1" xfId="0" applyFont="1" applyFill="1" applyBorder="1" applyAlignment="1">
      <alignment horizontal="left" vertical="center" wrapText="1"/>
    </xf>
    <xf numFmtId="0" fontId="6" fillId="3" borderId="1" xfId="0" applyFont="1" applyFill="1" applyBorder="1" applyAlignment="1">
      <alignment horizontal="right" vertical="center" wrapText="1"/>
    </xf>
    <xf numFmtId="0" fontId="13" fillId="0" borderId="0" xfId="0" applyFont="1" applyAlignment="1">
      <alignment horizontal="left" vertical="center"/>
    </xf>
    <xf numFmtId="176" fontId="10" fillId="2" borderId="1" xfId="0" applyNumberFormat="1" applyFont="1" applyFill="1" applyBorder="1" applyAlignment="1">
      <alignment vertical="center" wrapText="1"/>
    </xf>
    <xf numFmtId="176" fontId="10" fillId="3" borderId="1" xfId="0" applyNumberFormat="1" applyFont="1" applyFill="1" applyBorder="1" applyAlignment="1">
      <alignment vertical="center" wrapText="1"/>
    </xf>
    <xf numFmtId="176" fontId="10" fillId="0" borderId="1" xfId="0" applyNumberFormat="1" applyFont="1" applyBorder="1" applyAlignment="1">
      <alignment vertical="center" wrapText="1"/>
    </xf>
    <xf numFmtId="3" fontId="6" fillId="0" borderId="1" xfId="0" applyNumberFormat="1" applyFont="1" applyBorder="1" applyAlignment="1">
      <alignment horizontal="right" vertical="center"/>
    </xf>
    <xf numFmtId="0" fontId="6" fillId="3" borderId="1" xfId="0" applyFont="1" applyFill="1" applyBorder="1" applyAlignment="1">
      <alignment horizontal="right" vertical="center"/>
    </xf>
    <xf numFmtId="179" fontId="0" fillId="0" borderId="1" xfId="0" applyNumberFormat="1" applyBorder="1" applyAlignment="1">
      <alignment vertical="center" wrapText="1"/>
    </xf>
    <xf numFmtId="179" fontId="0" fillId="0" borderId="1" xfId="1" applyNumberFormat="1" applyFont="1" applyBorder="1" applyAlignment="1">
      <alignment vertical="center" wrapText="1"/>
    </xf>
    <xf numFmtId="0" fontId="18" fillId="0" borderId="1" xfId="0" applyFont="1" applyBorder="1" applyAlignment="1">
      <alignment vertical="center" wrapText="1"/>
    </xf>
    <xf numFmtId="0" fontId="0" fillId="0" borderId="1" xfId="0" applyBorder="1" applyAlignment="1">
      <alignment vertical="center" wrapText="1"/>
    </xf>
    <xf numFmtId="178" fontId="0" fillId="0" borderId="1" xfId="0" applyNumberFormat="1" applyBorder="1" applyAlignment="1">
      <alignment vertical="center" wrapText="1"/>
    </xf>
    <xf numFmtId="182" fontId="0" fillId="0" borderId="1" xfId="0" applyNumberFormat="1" applyBorder="1" applyAlignment="1">
      <alignment vertical="center" wrapText="1"/>
    </xf>
    <xf numFmtId="182" fontId="18" fillId="0" borderId="1" xfId="0" applyNumberFormat="1" applyFont="1" applyBorder="1" applyAlignment="1">
      <alignment vertical="center" wrapText="1"/>
    </xf>
    <xf numFmtId="182" fontId="0" fillId="0" borderId="1" xfId="1" applyNumberFormat="1" applyFont="1" applyBorder="1" applyAlignment="1">
      <alignment vertical="center" wrapText="1"/>
    </xf>
    <xf numFmtId="181" fontId="0" fillId="0" borderId="1" xfId="1" applyNumberFormat="1" applyFont="1" applyBorder="1" applyAlignment="1">
      <alignment vertical="center" wrapText="1"/>
    </xf>
    <xf numFmtId="181" fontId="0" fillId="0" borderId="1" xfId="0" applyNumberFormat="1" applyBorder="1" applyAlignment="1">
      <alignment vertical="center" wrapText="1"/>
    </xf>
    <xf numFmtId="178" fontId="0" fillId="0" borderId="1" xfId="1" applyNumberFormat="1" applyFont="1" applyBorder="1" applyAlignment="1">
      <alignment vertical="center" wrapText="1"/>
    </xf>
    <xf numFmtId="0" fontId="13" fillId="0" borderId="0" xfId="0" applyFont="1">
      <alignment vertical="center"/>
    </xf>
    <xf numFmtId="0" fontId="13" fillId="2" borderId="1" xfId="0" applyFont="1" applyFill="1" applyBorder="1" applyAlignment="1">
      <alignment horizontal="left" vertical="center"/>
    </xf>
    <xf numFmtId="184" fontId="0" fillId="0" borderId="1" xfId="0" applyNumberFormat="1" applyBorder="1" applyAlignment="1">
      <alignment vertical="center" wrapText="1"/>
    </xf>
    <xf numFmtId="1" fontId="0" fillId="0" borderId="1" xfId="0" applyNumberFormat="1" applyBorder="1" applyAlignment="1">
      <alignment vertical="center" wrapText="1"/>
    </xf>
    <xf numFmtId="185" fontId="0" fillId="0" borderId="1" xfId="1" applyNumberFormat="1" applyFont="1" applyBorder="1" applyAlignment="1">
      <alignment vertical="center" wrapText="1"/>
    </xf>
    <xf numFmtId="2" fontId="0" fillId="0" borderId="1" xfId="0" applyNumberFormat="1" applyBorder="1" applyAlignment="1">
      <alignment vertical="center" wrapText="1"/>
    </xf>
    <xf numFmtId="38" fontId="0" fillId="0" borderId="1" xfId="0" applyNumberFormat="1" applyBorder="1" applyAlignment="1">
      <alignment vertical="center" wrapText="1"/>
    </xf>
    <xf numFmtId="9" fontId="0" fillId="0" borderId="1" xfId="0" applyNumberFormat="1" applyBorder="1" applyAlignment="1">
      <alignment horizontal="center" vertical="center" wrapText="1"/>
    </xf>
    <xf numFmtId="185" fontId="0" fillId="0" borderId="1" xfId="0" applyNumberFormat="1" applyBorder="1" applyAlignment="1">
      <alignment vertical="center" wrapText="1"/>
    </xf>
    <xf numFmtId="38" fontId="22" fillId="0" borderId="0" xfId="0" applyNumberFormat="1" applyFont="1" applyAlignment="1">
      <alignment vertical="center" wrapText="1"/>
    </xf>
    <xf numFmtId="184" fontId="18" fillId="0" borderId="1" xfId="0" applyNumberFormat="1" applyFont="1" applyBorder="1" applyAlignment="1">
      <alignment vertical="center" wrapText="1"/>
    </xf>
    <xf numFmtId="179" fontId="18" fillId="0" borderId="1" xfId="0" applyNumberFormat="1" applyFont="1" applyBorder="1" applyAlignment="1">
      <alignment vertical="center" wrapText="1"/>
    </xf>
    <xf numFmtId="1" fontId="18" fillId="0" borderId="1" xfId="0" applyNumberFormat="1" applyFont="1" applyBorder="1" applyAlignment="1">
      <alignment vertical="center" wrapText="1"/>
    </xf>
    <xf numFmtId="38" fontId="18" fillId="0" borderId="1" xfId="1" applyFont="1" applyFill="1" applyBorder="1" applyAlignment="1">
      <alignment vertical="center" wrapText="1"/>
    </xf>
    <xf numFmtId="176" fontId="18" fillId="0" borderId="1" xfId="0" applyNumberFormat="1" applyFont="1" applyBorder="1" applyAlignment="1">
      <alignment vertical="center" wrapText="1"/>
    </xf>
    <xf numFmtId="176" fontId="16" fillId="3" borderId="1" xfId="0" applyNumberFormat="1" applyFont="1" applyFill="1" applyBorder="1" applyAlignment="1">
      <alignment vertical="center" wrapText="1"/>
    </xf>
    <xf numFmtId="176" fontId="16" fillId="0" borderId="1" xfId="0" applyNumberFormat="1" applyFont="1" applyBorder="1" applyAlignment="1">
      <alignment vertical="center" wrapText="1"/>
    </xf>
    <xf numFmtId="1" fontId="0" fillId="0" borderId="0" xfId="0" applyNumberFormat="1" applyAlignment="1">
      <alignment vertical="center" wrapText="1"/>
    </xf>
    <xf numFmtId="0" fontId="18" fillId="0" borderId="0" xfId="0" applyFont="1" applyAlignment="1">
      <alignment vertical="center" wrapText="1"/>
    </xf>
    <xf numFmtId="179" fontId="0" fillId="0" borderId="0" xfId="0" applyNumberFormat="1" applyAlignment="1">
      <alignment vertical="center" wrapText="1"/>
    </xf>
    <xf numFmtId="179" fontId="18" fillId="0" borderId="0" xfId="0" applyNumberFormat="1" applyFont="1" applyAlignment="1">
      <alignment vertical="center" wrapText="1"/>
    </xf>
    <xf numFmtId="38" fontId="0" fillId="0" borderId="0" xfId="0" applyNumberFormat="1" applyAlignment="1">
      <alignment vertical="center" wrapText="1"/>
    </xf>
    <xf numFmtId="182" fontId="0" fillId="0" borderId="0" xfId="0" applyNumberFormat="1" applyAlignment="1">
      <alignment vertical="center" wrapText="1"/>
    </xf>
    <xf numFmtId="184" fontId="0" fillId="0" borderId="0" xfId="0" applyNumberFormat="1" applyAlignment="1">
      <alignment vertical="center" wrapText="1"/>
    </xf>
    <xf numFmtId="2" fontId="0" fillId="0" borderId="0" xfId="0" applyNumberFormat="1" applyAlignment="1">
      <alignment vertical="center" wrapText="1"/>
    </xf>
    <xf numFmtId="0" fontId="0" fillId="0" borderId="0" xfId="0" applyAlignment="1">
      <alignment horizontal="left" vertical="center" wrapText="1" indent="1"/>
    </xf>
    <xf numFmtId="0" fontId="16" fillId="0" borderId="0" xfId="0" applyFont="1" applyAlignment="1">
      <alignment vertical="center" wrapText="1"/>
    </xf>
    <xf numFmtId="181" fontId="0" fillId="0" borderId="0" xfId="1" applyNumberFormat="1" applyFont="1" applyFill="1" applyBorder="1" applyAlignment="1">
      <alignment vertical="center" wrapText="1"/>
    </xf>
    <xf numFmtId="181" fontId="0" fillId="0" borderId="0" xfId="0" applyNumberFormat="1" applyAlignment="1">
      <alignment vertical="center" wrapText="1"/>
    </xf>
    <xf numFmtId="178" fontId="0" fillId="0" borderId="0" xfId="1" applyNumberFormat="1" applyFont="1" applyFill="1" applyBorder="1" applyAlignment="1">
      <alignment vertical="center" wrapText="1"/>
    </xf>
    <xf numFmtId="178" fontId="0" fillId="0" borderId="0" xfId="0" applyNumberFormat="1" applyAlignment="1">
      <alignment vertical="center" wrapText="1"/>
    </xf>
    <xf numFmtId="38" fontId="0" fillId="0" borderId="0" xfId="1" applyFont="1" applyFill="1" applyBorder="1" applyAlignment="1">
      <alignment vertical="center" wrapText="1"/>
    </xf>
    <xf numFmtId="176" fontId="0" fillId="0" borderId="0" xfId="0" applyNumberFormat="1" applyAlignment="1">
      <alignment vertical="center" wrapText="1"/>
    </xf>
    <xf numFmtId="0" fontId="6" fillId="0" borderId="0" xfId="0" applyFont="1" applyAlignment="1">
      <alignment horizontal="right" vertical="center" wrapText="1"/>
    </xf>
    <xf numFmtId="0" fontId="6" fillId="2" borderId="5" xfId="0" applyFont="1" applyFill="1" applyBorder="1" applyAlignment="1">
      <alignment vertical="center" wrapText="1"/>
    </xf>
    <xf numFmtId="0" fontId="19" fillId="2" borderId="1" xfId="0" applyFont="1" applyFill="1" applyBorder="1" applyAlignment="1">
      <alignment horizontal="left" vertical="center" wrapText="1"/>
    </xf>
    <xf numFmtId="0" fontId="19" fillId="2" borderId="1" xfId="0" applyFont="1" applyFill="1" applyBorder="1" applyAlignment="1">
      <alignment horizontal="center" vertical="center" wrapText="1"/>
    </xf>
    <xf numFmtId="0" fontId="19" fillId="0" borderId="0" xfId="0" applyFont="1" applyAlignment="1">
      <alignment horizontal="center" vertical="center" wrapText="1"/>
    </xf>
    <xf numFmtId="186" fontId="19" fillId="0" borderId="1" xfId="0" applyNumberFormat="1" applyFont="1" applyBorder="1" applyAlignment="1">
      <alignment horizontal="right" vertical="center" wrapText="1"/>
    </xf>
    <xf numFmtId="186" fontId="6" fillId="0" borderId="1" xfId="0" applyNumberFormat="1" applyFont="1" applyBorder="1" applyAlignment="1">
      <alignment horizontal="right" vertical="center" wrapText="1"/>
    </xf>
    <xf numFmtId="0" fontId="19" fillId="0" borderId="0" xfId="0" applyFont="1" applyAlignment="1">
      <alignment horizontal="right" vertical="center" wrapText="1"/>
    </xf>
    <xf numFmtId="0" fontId="23" fillId="0" borderId="0" xfId="0" applyFont="1">
      <alignment vertical="center"/>
    </xf>
    <xf numFmtId="0" fontId="24" fillId="0" borderId="0" xfId="0" applyFont="1">
      <alignment vertical="center"/>
    </xf>
    <xf numFmtId="0" fontId="14" fillId="0" borderId="0" xfId="0" applyFont="1">
      <alignment vertical="center"/>
    </xf>
    <xf numFmtId="0" fontId="6" fillId="0" borderId="1" xfId="0" applyFont="1" applyBorder="1" applyAlignment="1">
      <alignment horizontal="center" vertical="center" wrapText="1"/>
    </xf>
    <xf numFmtId="0" fontId="17" fillId="0" borderId="1" xfId="0" applyFont="1" applyBorder="1">
      <alignment vertical="center"/>
    </xf>
    <xf numFmtId="0" fontId="16" fillId="0" borderId="1" xfId="0" applyFont="1" applyBorder="1">
      <alignment vertical="center"/>
    </xf>
    <xf numFmtId="180" fontId="16" fillId="3" borderId="1" xfId="0" applyNumberFormat="1" applyFont="1" applyFill="1" applyBorder="1">
      <alignment vertical="center"/>
    </xf>
    <xf numFmtId="180" fontId="6" fillId="3" borderId="1" xfId="0" applyNumberFormat="1" applyFont="1" applyFill="1" applyBorder="1">
      <alignment vertical="center"/>
    </xf>
    <xf numFmtId="180" fontId="16" fillId="0" borderId="1" xfId="0" applyNumberFormat="1" applyFont="1" applyBorder="1">
      <alignment vertical="center"/>
    </xf>
    <xf numFmtId="180" fontId="6" fillId="0" borderId="1" xfId="0" applyNumberFormat="1" applyFont="1" applyBorder="1">
      <alignment vertical="center"/>
    </xf>
    <xf numFmtId="182" fontId="6" fillId="0" borderId="1" xfId="0" applyNumberFormat="1" applyFont="1" applyBorder="1">
      <alignment vertical="center"/>
    </xf>
    <xf numFmtId="177" fontId="6" fillId="0" borderId="1" xfId="0" applyNumberFormat="1" applyFont="1" applyBorder="1">
      <alignment vertical="center"/>
    </xf>
    <xf numFmtId="0" fontId="16" fillId="2" borderId="1" xfId="0" applyFont="1" applyFill="1" applyBorder="1" applyAlignment="1">
      <alignment horizontal="left" vertical="center"/>
    </xf>
    <xf numFmtId="176" fontId="0" fillId="0" borderId="1" xfId="0" applyNumberFormat="1" applyBorder="1" applyAlignment="1">
      <alignment horizontal="center" vertical="center" wrapText="1"/>
    </xf>
    <xf numFmtId="176" fontId="10" fillId="0" borderId="1" xfId="0" applyNumberFormat="1" applyFont="1" applyBorder="1" applyAlignment="1">
      <alignment horizontal="center" vertical="center" wrapText="1"/>
    </xf>
    <xf numFmtId="176" fontId="18" fillId="0" borderId="1" xfId="0" applyNumberFormat="1" applyFont="1" applyBorder="1" applyAlignment="1">
      <alignment horizontal="center" vertical="center" wrapText="1"/>
    </xf>
    <xf numFmtId="186" fontId="19" fillId="0" borderId="0" xfId="0" applyNumberFormat="1" applyFont="1" applyAlignment="1">
      <alignment horizontal="right" vertical="center" wrapText="1"/>
    </xf>
    <xf numFmtId="186" fontId="6" fillId="0" borderId="0" xfId="0" applyNumberFormat="1" applyFont="1" applyAlignment="1">
      <alignment horizontal="right" vertical="center" wrapText="1"/>
    </xf>
    <xf numFmtId="0" fontId="0" fillId="0" borderId="2" xfId="0" applyBorder="1" applyAlignment="1">
      <alignment vertical="center" wrapText="1"/>
    </xf>
    <xf numFmtId="9" fontId="0" fillId="0" borderId="0" xfId="0" applyNumberFormat="1" applyAlignment="1">
      <alignment horizontal="center" vertical="center" wrapText="1"/>
    </xf>
    <xf numFmtId="9" fontId="0" fillId="0" borderId="0" xfId="0" applyNumberFormat="1" applyAlignment="1">
      <alignment vertical="center" wrapText="1"/>
    </xf>
    <xf numFmtId="179" fontId="0" fillId="0" borderId="0" xfId="1" applyNumberFormat="1" applyFont="1" applyFill="1" applyBorder="1" applyAlignment="1">
      <alignment vertical="center" wrapText="1"/>
    </xf>
    <xf numFmtId="176" fontId="18" fillId="0" borderId="0" xfId="0" applyNumberFormat="1" applyFont="1" applyAlignment="1">
      <alignment vertical="center" wrapText="1"/>
    </xf>
    <xf numFmtId="176" fontId="0" fillId="0" borderId="0" xfId="0" applyNumberFormat="1" applyAlignment="1">
      <alignment horizontal="center" vertical="center" wrapText="1"/>
    </xf>
    <xf numFmtId="0" fontId="0" fillId="0" borderId="7" xfId="0" applyBorder="1" applyAlignment="1">
      <alignment vertical="center" wrapText="1"/>
    </xf>
    <xf numFmtId="185" fontId="0" fillId="0" borderId="1" xfId="1" applyNumberFormat="1" applyFont="1" applyFill="1" applyBorder="1" applyAlignment="1">
      <alignment vertical="center" wrapText="1"/>
    </xf>
    <xf numFmtId="177" fontId="6" fillId="0" borderId="1" xfId="0" applyNumberFormat="1" applyFont="1" applyBorder="1" applyAlignment="1">
      <alignment horizontal="right" vertical="center"/>
    </xf>
    <xf numFmtId="0" fontId="6" fillId="2" borderId="1" xfId="0" applyFont="1" applyFill="1" applyBorder="1" applyAlignment="1">
      <alignment horizontal="center" vertical="center" wrapText="1"/>
    </xf>
    <xf numFmtId="176" fontId="10" fillId="0" borderId="0" xfId="0" applyNumberFormat="1" applyFont="1" applyAlignment="1">
      <alignment horizontal="left" vertical="center"/>
    </xf>
    <xf numFmtId="0" fontId="6" fillId="0" borderId="1" xfId="0" applyFont="1" applyBorder="1">
      <alignment vertical="center"/>
    </xf>
    <xf numFmtId="0" fontId="0" fillId="0" borderId="0" xfId="0"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center" wrapText="1"/>
    </xf>
    <xf numFmtId="0" fontId="6" fillId="2" borderId="1" xfId="0" applyFont="1" applyFill="1" applyBorder="1" applyAlignment="1">
      <alignment vertical="top" wrapText="1"/>
    </xf>
    <xf numFmtId="0" fontId="6" fillId="2" borderId="1" xfId="0" applyFont="1" applyFill="1" applyBorder="1" applyAlignment="1">
      <alignment horizontal="center" vertical="center"/>
    </xf>
    <xf numFmtId="0" fontId="6" fillId="0" borderId="1" xfId="0" applyFont="1" applyBorder="1" applyAlignment="1">
      <alignment horizontal="left" vertical="center" wrapText="1"/>
    </xf>
    <xf numFmtId="0" fontId="16" fillId="0" borderId="1" xfId="0" applyFont="1" applyBorder="1" applyAlignment="1">
      <alignment horizontal="left" vertical="center" wrapText="1"/>
    </xf>
    <xf numFmtId="183" fontId="6" fillId="0" borderId="0" xfId="0" applyNumberFormat="1" applyFont="1" applyAlignment="1">
      <alignment horizontal="right" vertical="center"/>
    </xf>
    <xf numFmtId="183" fontId="17" fillId="0" borderId="0" xfId="0" applyNumberFormat="1" applyFont="1" applyAlignment="1">
      <alignment horizontal="right" vertical="center"/>
    </xf>
    <xf numFmtId="183" fontId="6" fillId="0" borderId="1" xfId="0" applyNumberFormat="1" applyFont="1" applyBorder="1" applyAlignment="1">
      <alignment horizontal="right" vertical="center"/>
    </xf>
    <xf numFmtId="183" fontId="6" fillId="0" borderId="1" xfId="0" applyNumberFormat="1" applyFont="1" applyBorder="1" applyAlignment="1">
      <alignment horizontal="right" vertical="center" wrapText="1"/>
    </xf>
    <xf numFmtId="0" fontId="17" fillId="0" borderId="0" xfId="0" applyFont="1" applyAlignment="1">
      <alignment horizontal="right" vertical="center" wrapText="1"/>
    </xf>
    <xf numFmtId="179" fontId="6" fillId="0" borderId="0" xfId="0" applyNumberFormat="1" applyFont="1" applyAlignment="1">
      <alignment horizontal="right" vertical="center" wrapText="1"/>
    </xf>
    <xf numFmtId="179" fontId="17" fillId="0" borderId="0" xfId="0" applyNumberFormat="1" applyFont="1" applyAlignment="1">
      <alignment horizontal="right" vertical="center" wrapText="1"/>
    </xf>
    <xf numFmtId="179" fontId="6" fillId="0" borderId="1" xfId="0" applyNumberFormat="1" applyFont="1" applyBorder="1" applyAlignment="1">
      <alignment horizontal="right" vertical="center" wrapText="1"/>
    </xf>
    <xf numFmtId="179" fontId="6" fillId="0" borderId="1" xfId="0" applyNumberFormat="1" applyFont="1" applyBorder="1" applyAlignment="1">
      <alignment horizontal="right" vertical="center"/>
    </xf>
    <xf numFmtId="0" fontId="6" fillId="0" borderId="0" xfId="0" applyFont="1" applyAlignment="1">
      <alignment horizontal="right" vertical="center"/>
    </xf>
    <xf numFmtId="0" fontId="17" fillId="0" borderId="0" xfId="0" applyFont="1" applyAlignment="1">
      <alignment horizontal="right" vertical="center"/>
    </xf>
    <xf numFmtId="183" fontId="6" fillId="0" borderId="0" xfId="0" applyNumberFormat="1" applyFont="1" applyAlignment="1">
      <alignment horizontal="right" vertical="center" wrapText="1"/>
    </xf>
    <xf numFmtId="183" fontId="17" fillId="0" borderId="0" xfId="0" applyNumberFormat="1" applyFont="1" applyAlignment="1">
      <alignment horizontal="right" vertical="center" wrapText="1"/>
    </xf>
    <xf numFmtId="0" fontId="6" fillId="0" borderId="0" xfId="0" applyFont="1" applyAlignment="1">
      <alignment horizontal="center" vertical="center" wrapText="1"/>
    </xf>
    <xf numFmtId="0" fontId="17" fillId="0" borderId="0" xfId="0" applyFont="1">
      <alignment vertical="center"/>
    </xf>
    <xf numFmtId="179" fontId="6" fillId="0" borderId="0" xfId="0" applyNumberFormat="1" applyFont="1">
      <alignment vertical="center"/>
    </xf>
    <xf numFmtId="182" fontId="6" fillId="0" borderId="0" xfId="0" applyNumberFormat="1" applyFont="1">
      <alignment vertical="center"/>
    </xf>
    <xf numFmtId="181" fontId="6" fillId="0" borderId="0" xfId="0" applyNumberFormat="1" applyFont="1">
      <alignment vertical="center"/>
    </xf>
    <xf numFmtId="178" fontId="6" fillId="0" borderId="0" xfId="0" applyNumberFormat="1" applyFont="1">
      <alignment vertical="center"/>
    </xf>
    <xf numFmtId="3" fontId="6" fillId="0" borderId="0" xfId="0" applyNumberFormat="1" applyFont="1">
      <alignment vertical="center"/>
    </xf>
    <xf numFmtId="0" fontId="6" fillId="0" borderId="0" xfId="0" applyFont="1" applyAlignment="1">
      <alignment horizontal="center" vertical="center"/>
    </xf>
    <xf numFmtId="3" fontId="6" fillId="0" borderId="0" xfId="0" applyNumberFormat="1" applyFont="1" applyAlignment="1">
      <alignment horizontal="right" vertical="center" wrapText="1"/>
    </xf>
    <xf numFmtId="3" fontId="6" fillId="0" borderId="0" xfId="0" applyNumberFormat="1" applyFont="1" applyAlignment="1">
      <alignment horizontal="right" vertical="center"/>
    </xf>
    <xf numFmtId="9" fontId="6" fillId="0" borderId="0" xfId="0" applyNumberFormat="1" applyFont="1" applyAlignment="1">
      <alignment horizontal="left" vertical="center" wrapText="1"/>
    </xf>
    <xf numFmtId="0" fontId="16" fillId="0" borderId="0" xfId="0" applyFont="1">
      <alignment vertical="center"/>
    </xf>
    <xf numFmtId="0" fontId="1" fillId="0" borderId="0" xfId="2">
      <alignment vertical="center"/>
    </xf>
    <xf numFmtId="0" fontId="26" fillId="0" borderId="0" xfId="0" applyFont="1">
      <alignment vertical="center"/>
    </xf>
    <xf numFmtId="0" fontId="27" fillId="0" borderId="0" xfId="0" applyFont="1">
      <alignment vertical="center"/>
    </xf>
    <xf numFmtId="0" fontId="16" fillId="0" borderId="0" xfId="0" applyFont="1" applyAlignment="1">
      <alignment horizontal="left" vertical="center"/>
    </xf>
    <xf numFmtId="186" fontId="0" fillId="0" borderId="1" xfId="0" applyNumberFormat="1" applyBorder="1" applyAlignment="1">
      <alignment horizontal="right" vertical="center" wrapText="1"/>
    </xf>
    <xf numFmtId="9" fontId="0" fillId="0" borderId="1" xfId="0" applyNumberFormat="1" applyBorder="1" applyAlignment="1">
      <alignment horizontal="right" vertical="center" wrapText="1"/>
    </xf>
    <xf numFmtId="1" fontId="0" fillId="0" borderId="1" xfId="0" applyNumberFormat="1" applyBorder="1" applyAlignment="1">
      <alignment horizontal="right" vertical="center" wrapText="1"/>
    </xf>
    <xf numFmtId="38" fontId="0" fillId="0" borderId="1" xfId="1" applyFont="1" applyFill="1" applyBorder="1" applyAlignment="1">
      <alignment horizontal="right" vertical="center" wrapText="1"/>
    </xf>
    <xf numFmtId="38" fontId="18" fillId="0" borderId="1" xfId="0" applyNumberFormat="1" applyFont="1" applyBorder="1" applyAlignment="1">
      <alignment vertical="center" wrapText="1"/>
    </xf>
    <xf numFmtId="0" fontId="28" fillId="4" borderId="0" xfId="3" applyFill="1" applyAlignment="1">
      <alignment horizontal="center" vertical="center" wrapText="1"/>
    </xf>
    <xf numFmtId="38" fontId="0" fillId="0" borderId="1" xfId="1" applyFont="1" applyFill="1" applyBorder="1" applyAlignment="1">
      <alignment vertical="center" wrapText="1"/>
    </xf>
    <xf numFmtId="0" fontId="29" fillId="0" borderId="0" xfId="0" applyFont="1">
      <alignment vertical="center"/>
    </xf>
    <xf numFmtId="0" fontId="4" fillId="0" borderId="0" xfId="2" applyFont="1">
      <alignment vertical="center"/>
    </xf>
    <xf numFmtId="0" fontId="6" fillId="0" borderId="1" xfId="2" applyFont="1" applyBorder="1">
      <alignment vertical="center"/>
    </xf>
    <xf numFmtId="0" fontId="6" fillId="0" borderId="1" xfId="2" applyFont="1" applyBorder="1" applyAlignment="1">
      <alignment vertical="center" wrapText="1"/>
    </xf>
    <xf numFmtId="0" fontId="30" fillId="0" borderId="0" xfId="2" applyFont="1">
      <alignment vertical="center"/>
    </xf>
    <xf numFmtId="0" fontId="6" fillId="0" borderId="0" xfId="0" applyFont="1" applyAlignment="1">
      <alignment horizontal="left" vertical="top" wrapText="1"/>
    </xf>
    <xf numFmtId="0" fontId="6" fillId="0" borderId="0" xfId="0" applyFont="1" applyAlignment="1">
      <alignment vertical="top"/>
    </xf>
    <xf numFmtId="179" fontId="0" fillId="0" borderId="1" xfId="0" applyNumberFormat="1" applyBorder="1" applyAlignment="1">
      <alignment horizontal="right" vertical="center" wrapText="1"/>
    </xf>
    <xf numFmtId="0" fontId="16" fillId="0" borderId="1" xfId="0" applyFont="1" applyBorder="1" applyAlignment="1">
      <alignment vertical="center" wrapText="1"/>
    </xf>
    <xf numFmtId="182" fontId="6" fillId="5" borderId="1" xfId="0" applyNumberFormat="1" applyFont="1" applyFill="1" applyBorder="1">
      <alignment vertical="center"/>
    </xf>
    <xf numFmtId="182" fontId="6" fillId="3" borderId="1" xfId="0" applyNumberFormat="1" applyFont="1" applyFill="1" applyBorder="1">
      <alignment vertical="center"/>
    </xf>
    <xf numFmtId="3" fontId="6" fillId="0" borderId="13" xfId="0" applyNumberFormat="1" applyFont="1" applyBorder="1" applyAlignment="1">
      <alignment horizontal="right" vertical="center"/>
    </xf>
    <xf numFmtId="0" fontId="6" fillId="0" borderId="1" xfId="0" applyFont="1" applyBorder="1" applyAlignment="1">
      <alignment horizontal="center" vertical="center"/>
    </xf>
    <xf numFmtId="0" fontId="6" fillId="0" borderId="0" xfId="0" applyFont="1" applyAlignment="1">
      <alignment horizontal="left" vertical="top"/>
    </xf>
    <xf numFmtId="0" fontId="6" fillId="2" borderId="2" xfId="0" applyFont="1" applyFill="1" applyBorder="1" applyAlignment="1">
      <alignment horizontal="center" vertical="center" wrapText="1"/>
    </xf>
    <xf numFmtId="0" fontId="16" fillId="0" borderId="0" xfId="0" applyFont="1" applyAlignment="1">
      <alignment horizontal="left" vertical="center" wrapText="1"/>
    </xf>
    <xf numFmtId="0" fontId="6" fillId="2" borderId="2" xfId="0" applyFont="1" applyFill="1" applyBorder="1">
      <alignment vertical="center"/>
    </xf>
    <xf numFmtId="1" fontId="16" fillId="0" borderId="1" xfId="0" applyNumberFormat="1" applyFont="1" applyBorder="1">
      <alignment vertical="center"/>
    </xf>
    <xf numFmtId="187" fontId="6" fillId="0" borderId="1" xfId="0" applyNumberFormat="1" applyFont="1" applyBorder="1" applyAlignment="1">
      <alignment horizontal="right" vertical="center"/>
    </xf>
    <xf numFmtId="0" fontId="6" fillId="2" borderId="6" xfId="0" applyFont="1" applyFill="1" applyBorder="1" applyAlignment="1">
      <alignment horizontal="center" vertical="center" wrapText="1"/>
    </xf>
    <xf numFmtId="0" fontId="16" fillId="0" borderId="1" xfId="0" applyFont="1" applyBorder="1" applyAlignment="1">
      <alignment horizontal="center" vertical="center" wrapText="1"/>
    </xf>
    <xf numFmtId="49" fontId="6" fillId="0" borderId="1" xfId="0" applyNumberFormat="1" applyFont="1" applyBorder="1" applyAlignment="1">
      <alignment horizontal="center" vertical="center"/>
    </xf>
    <xf numFmtId="0" fontId="28" fillId="0" borderId="0" xfId="3" applyFill="1" applyAlignment="1">
      <alignment horizontal="center" vertical="center" wrapText="1"/>
    </xf>
    <xf numFmtId="0" fontId="6" fillId="0" borderId="1" xfId="0" applyFont="1" applyBorder="1" applyAlignment="1">
      <alignment vertical="center" wrapText="1"/>
    </xf>
    <xf numFmtId="186" fontId="0" fillId="0" borderId="1" xfId="0" applyNumberFormat="1" applyBorder="1" applyAlignment="1">
      <alignment horizontal="center" vertical="center" wrapText="1"/>
    </xf>
    <xf numFmtId="186" fontId="0" fillId="0" borderId="0" xfId="0" applyNumberFormat="1" applyAlignment="1">
      <alignment horizontal="right" vertical="center" wrapText="1"/>
    </xf>
    <xf numFmtId="0" fontId="0" fillId="6" borderId="1" xfId="0" applyFill="1" applyBorder="1" applyAlignment="1">
      <alignment vertical="center" wrapText="1"/>
    </xf>
    <xf numFmtId="0" fontId="18" fillId="6" borderId="1" xfId="0" applyFont="1" applyFill="1" applyBorder="1" applyAlignment="1">
      <alignment vertical="center" wrapText="1"/>
    </xf>
    <xf numFmtId="179" fontId="0" fillId="0" borderId="1" xfId="1" applyNumberFormat="1" applyFont="1" applyFill="1" applyBorder="1" applyAlignment="1">
      <alignment vertical="center" wrapText="1"/>
    </xf>
    <xf numFmtId="0" fontId="0" fillId="6" borderId="1" xfId="0" applyFill="1" applyBorder="1" applyAlignment="1">
      <alignment horizontal="right" vertical="center" wrapText="1"/>
    </xf>
    <xf numFmtId="0" fontId="0" fillId="6" borderId="1" xfId="0" applyFill="1" applyBorder="1" applyAlignment="1">
      <alignment horizontal="center" vertical="center" wrapText="1"/>
    </xf>
    <xf numFmtId="185" fontId="0" fillId="0" borderId="1" xfId="1" applyNumberFormat="1" applyFont="1" applyFill="1" applyBorder="1" applyAlignment="1">
      <alignment horizontal="right" vertical="center" wrapText="1"/>
    </xf>
    <xf numFmtId="184" fontId="0" fillId="0" borderId="1" xfId="0" applyNumberFormat="1" applyBorder="1" applyAlignment="1">
      <alignment horizontal="center" vertical="center" wrapText="1"/>
    </xf>
    <xf numFmtId="188" fontId="0" fillId="0" borderId="1" xfId="0" applyNumberFormat="1" applyBorder="1" applyAlignment="1">
      <alignment horizontal="right" vertical="center" wrapText="1"/>
    </xf>
    <xf numFmtId="0" fontId="18" fillId="6" borderId="1" xfId="0" applyFont="1" applyFill="1" applyBorder="1" applyAlignment="1">
      <alignment horizontal="center" vertical="center" wrapText="1"/>
    </xf>
    <xf numFmtId="49" fontId="0" fillId="0" borderId="1" xfId="0" applyNumberFormat="1" applyBorder="1" applyAlignment="1">
      <alignment horizontal="right" vertical="center" wrapText="1"/>
    </xf>
    <xf numFmtId="9" fontId="0" fillId="6" borderId="1" xfId="0" applyNumberFormat="1" applyFill="1" applyBorder="1" applyAlignment="1">
      <alignment horizontal="center" vertical="center" wrapText="1"/>
    </xf>
    <xf numFmtId="186" fontId="0" fillId="0" borderId="1" xfId="0" applyNumberFormat="1" applyBorder="1" applyAlignment="1">
      <alignment vertical="center" wrapText="1"/>
    </xf>
    <xf numFmtId="0" fontId="6" fillId="0" borderId="2"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5" xfId="0" applyFont="1" applyBorder="1" applyAlignment="1">
      <alignment horizontal="left" vertical="center"/>
    </xf>
    <xf numFmtId="0" fontId="6" fillId="0" borderId="4" xfId="0" applyFont="1" applyBorder="1" applyAlignment="1">
      <alignment horizontal="left" vertical="center"/>
    </xf>
    <xf numFmtId="0" fontId="6" fillId="0" borderId="9" xfId="0" applyFont="1" applyBorder="1" applyAlignment="1">
      <alignment horizontal="left" vertical="center"/>
    </xf>
    <xf numFmtId="0" fontId="33" fillId="0" borderId="0" xfId="0" applyFont="1">
      <alignment vertical="center"/>
    </xf>
    <xf numFmtId="0" fontId="18" fillId="0" borderId="1" xfId="0" applyFont="1" applyBorder="1" applyAlignment="1">
      <alignment horizontal="center" vertical="center"/>
    </xf>
    <xf numFmtId="0" fontId="18" fillId="0" borderId="0" xfId="0" applyFont="1" applyAlignment="1">
      <alignment horizontal="left" vertical="center" wrapText="1"/>
    </xf>
    <xf numFmtId="189" fontId="0" fillId="0" borderId="1" xfId="0" applyNumberFormat="1" applyBorder="1" applyAlignment="1">
      <alignment vertical="center" wrapText="1"/>
    </xf>
    <xf numFmtId="184" fontId="18" fillId="0" borderId="1" xfId="0" applyNumberFormat="1" applyFont="1" applyBorder="1" applyAlignment="1">
      <alignment horizontal="right" vertical="center" wrapText="1"/>
    </xf>
    <xf numFmtId="0" fontId="16" fillId="0" borderId="1" xfId="0" applyFont="1" applyBorder="1" applyAlignment="1">
      <alignment horizontal="left" vertical="center"/>
    </xf>
    <xf numFmtId="182" fontId="6" fillId="0" borderId="1" xfId="0" applyNumberFormat="1" applyFont="1" applyBorder="1" applyAlignment="1">
      <alignment horizontal="left" vertical="center" wrapText="1"/>
    </xf>
    <xf numFmtId="186" fontId="6" fillId="0" borderId="1" xfId="0" applyNumberFormat="1" applyFont="1" applyBorder="1" applyAlignment="1">
      <alignment horizontal="right" vertical="center"/>
    </xf>
    <xf numFmtId="177" fontId="6" fillId="0" borderId="1" xfId="0" applyNumberFormat="1" applyFont="1" applyBorder="1" applyAlignment="1">
      <alignment horizontal="right" vertical="center" wrapText="1"/>
    </xf>
    <xf numFmtId="3" fontId="6" fillId="0" borderId="1" xfId="0" applyNumberFormat="1" applyFont="1" applyBorder="1" applyAlignment="1">
      <alignment horizontal="left" vertical="center" wrapText="1"/>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18" fillId="0" borderId="1" xfId="0" applyFont="1" applyBorder="1">
      <alignment vertical="center"/>
    </xf>
    <xf numFmtId="179" fontId="16" fillId="0" borderId="16" xfId="0" applyNumberFormat="1" applyFont="1" applyBorder="1" applyAlignment="1">
      <alignment horizontal="right" vertical="center"/>
    </xf>
    <xf numFmtId="179" fontId="16" fillId="0" borderId="17" xfId="0" applyNumberFormat="1" applyFont="1" applyBorder="1" applyAlignment="1">
      <alignment horizontal="right" vertical="center"/>
    </xf>
    <xf numFmtId="179" fontId="16" fillId="0" borderId="18" xfId="0" applyNumberFormat="1" applyFont="1" applyBorder="1" applyAlignment="1">
      <alignment horizontal="right" vertical="center"/>
    </xf>
    <xf numFmtId="0" fontId="16" fillId="3" borderId="1" xfId="0" applyFont="1" applyFill="1" applyBorder="1">
      <alignment vertical="center"/>
    </xf>
    <xf numFmtId="0" fontId="0" fillId="2" borderId="1" xfId="0" applyFill="1" applyBorder="1" applyAlignment="1">
      <alignment horizontal="center" vertical="center"/>
    </xf>
    <xf numFmtId="0" fontId="16" fillId="0" borderId="1" xfId="0" applyFont="1" applyBorder="1" applyAlignment="1">
      <alignment horizontal="right" vertical="center"/>
    </xf>
    <xf numFmtId="182" fontId="16" fillId="0" borderId="1" xfId="0" applyNumberFormat="1" applyFont="1" applyBorder="1" applyAlignment="1">
      <alignment horizontal="right" vertical="center"/>
    </xf>
    <xf numFmtId="180" fontId="16" fillId="0" borderId="1" xfId="0" applyNumberFormat="1" applyFont="1" applyBorder="1" applyAlignment="1">
      <alignment horizontal="right" vertical="center"/>
    </xf>
    <xf numFmtId="180" fontId="16" fillId="0" borderId="1" xfId="0" applyNumberFormat="1" applyFont="1" applyBorder="1" applyAlignment="1">
      <alignment horizontal="center" vertical="center"/>
    </xf>
    <xf numFmtId="0" fontId="35" fillId="0" borderId="0" xfId="0" applyFont="1">
      <alignment vertical="center"/>
    </xf>
    <xf numFmtId="0" fontId="36" fillId="0" borderId="1" xfId="0" applyFont="1" applyBorder="1">
      <alignment vertical="center"/>
    </xf>
    <xf numFmtId="4" fontId="6" fillId="0" borderId="1" xfId="0" applyNumberFormat="1" applyFont="1" applyBorder="1" applyAlignment="1">
      <alignment horizontal="right" vertical="center"/>
    </xf>
    <xf numFmtId="3" fontId="16" fillId="0" borderId="1" xfId="0" applyNumberFormat="1" applyFont="1" applyBorder="1" applyAlignment="1">
      <alignment horizontal="right" vertical="center"/>
    </xf>
    <xf numFmtId="0" fontId="0" fillId="0" borderId="1" xfId="0" applyBorder="1">
      <alignment vertical="center"/>
    </xf>
    <xf numFmtId="0" fontId="0" fillId="0" borderId="1" xfId="0" applyBorder="1" applyAlignment="1">
      <alignment horizontal="center" vertical="center"/>
    </xf>
    <xf numFmtId="0" fontId="18" fillId="0" borderId="0" xfId="0" applyFont="1" applyAlignment="1">
      <alignment horizontal="left" vertical="center"/>
    </xf>
    <xf numFmtId="177" fontId="0" fillId="0" borderId="0" xfId="0" applyNumberFormat="1" applyAlignment="1">
      <alignment horizontal="right" vertical="center"/>
    </xf>
    <xf numFmtId="0" fontId="0" fillId="0" borderId="0" xfId="0" applyAlignment="1">
      <alignment horizontal="center" vertical="center"/>
    </xf>
    <xf numFmtId="0" fontId="18" fillId="0" borderId="4" xfId="0" applyFont="1" applyBorder="1">
      <alignment vertical="center"/>
    </xf>
    <xf numFmtId="0" fontId="18" fillId="0" borderId="8" xfId="0" applyFont="1" applyBorder="1">
      <alignment vertical="center"/>
    </xf>
    <xf numFmtId="0" fontId="18" fillId="2" borderId="1" xfId="0" applyFont="1" applyFill="1" applyBorder="1" applyAlignment="1">
      <alignment horizontal="center" vertical="center"/>
    </xf>
    <xf numFmtId="0" fontId="16" fillId="0" borderId="0" xfId="0" applyFont="1" applyAlignment="1">
      <alignment horizontal="center" vertical="center"/>
    </xf>
    <xf numFmtId="0" fontId="0" fillId="0" borderId="4" xfId="0" applyBorder="1">
      <alignment vertical="center"/>
    </xf>
    <xf numFmtId="0" fontId="16" fillId="0" borderId="4" xfId="0" applyFont="1" applyBorder="1">
      <alignment vertical="center"/>
    </xf>
    <xf numFmtId="0" fontId="16" fillId="0" borderId="1" xfId="0" applyFont="1" applyBorder="1" applyAlignment="1">
      <alignment horizontal="center" vertical="center"/>
    </xf>
    <xf numFmtId="0" fontId="0" fillId="0" borderId="8" xfId="0" applyBorder="1">
      <alignment vertical="center"/>
    </xf>
    <xf numFmtId="0" fontId="0" fillId="7" borderId="1" xfId="0" applyFill="1" applyBorder="1" applyAlignment="1">
      <alignment horizontal="center" vertical="center"/>
    </xf>
    <xf numFmtId="0" fontId="18" fillId="0" borderId="0" xfId="0" applyFont="1">
      <alignment vertical="center"/>
    </xf>
    <xf numFmtId="177" fontId="0" fillId="0" borderId="1" xfId="0" applyNumberFormat="1" applyBorder="1" applyAlignment="1">
      <alignment horizontal="center" vertical="center"/>
    </xf>
    <xf numFmtId="177" fontId="0" fillId="0" borderId="1" xfId="0" applyNumberFormat="1" applyBorder="1" applyAlignment="1">
      <alignment horizontal="right" vertical="center"/>
    </xf>
    <xf numFmtId="183" fontId="0" fillId="0" borderId="1" xfId="0" applyNumberFormat="1" applyBorder="1" applyAlignment="1">
      <alignment horizontal="right" vertical="center"/>
    </xf>
    <xf numFmtId="179" fontId="0" fillId="0" borderId="1" xfId="0" applyNumberFormat="1" applyBorder="1" applyAlignment="1">
      <alignment horizontal="right" vertical="center"/>
    </xf>
    <xf numFmtId="181" fontId="16" fillId="0" borderId="1" xfId="0" applyNumberFormat="1" applyFont="1" applyBorder="1" applyAlignment="1">
      <alignment horizontal="right" vertical="center"/>
    </xf>
    <xf numFmtId="179" fontId="16" fillId="0" borderId="1" xfId="0" applyNumberFormat="1" applyFont="1" applyBorder="1" applyAlignment="1">
      <alignment horizontal="right" vertical="center"/>
    </xf>
    <xf numFmtId="186" fontId="0" fillId="0" borderId="1" xfId="0" applyNumberFormat="1" applyBorder="1" applyAlignment="1">
      <alignment horizontal="right" vertical="center"/>
    </xf>
    <xf numFmtId="0" fontId="0" fillId="0" borderId="1" xfId="0" applyBorder="1" applyAlignment="1">
      <alignment horizontal="right" vertical="center"/>
    </xf>
    <xf numFmtId="182" fontId="0" fillId="0" borderId="1" xfId="0" applyNumberFormat="1" applyBorder="1" applyAlignment="1">
      <alignment horizontal="right" vertical="center"/>
    </xf>
    <xf numFmtId="0" fontId="6" fillId="0" borderId="1" xfId="4" applyNumberFormat="1" applyFont="1" applyFill="1" applyBorder="1" applyAlignment="1">
      <alignment horizontal="right" vertical="center"/>
    </xf>
    <xf numFmtId="0" fontId="37" fillId="0" borderId="0" xfId="0" applyFont="1" applyAlignment="1">
      <alignment horizontal="left" vertical="center"/>
    </xf>
    <xf numFmtId="0" fontId="37" fillId="0" borderId="0" xfId="0" applyFont="1">
      <alignment vertical="center"/>
    </xf>
    <xf numFmtId="0" fontId="0" fillId="0" borderId="1" xfId="4" applyNumberFormat="1" applyFont="1" applyFill="1" applyBorder="1" applyAlignment="1">
      <alignment horizontal="right" vertical="center" wrapText="1"/>
    </xf>
    <xf numFmtId="0" fontId="0" fillId="0" borderId="1" xfId="0" applyBorder="1" applyAlignment="1">
      <alignment horizontal="right" vertical="center" wrapText="1"/>
    </xf>
    <xf numFmtId="0" fontId="17" fillId="0" borderId="0" xfId="0" applyFont="1" applyAlignment="1">
      <alignment horizontal="left" vertical="top" wrapText="1"/>
    </xf>
    <xf numFmtId="0" fontId="40" fillId="4" borderId="0" xfId="3" applyFont="1" applyFill="1" applyAlignment="1">
      <alignment horizontal="center" vertical="center" wrapText="1"/>
    </xf>
    <xf numFmtId="0" fontId="0" fillId="0" borderId="19" xfId="0" applyBorder="1">
      <alignment vertical="center"/>
    </xf>
    <xf numFmtId="0" fontId="0" fillId="2" borderId="20" xfId="0" applyFill="1" applyBorder="1" applyAlignment="1">
      <alignment horizontal="center" vertical="center"/>
    </xf>
    <xf numFmtId="182" fontId="0" fillId="0" borderId="20" xfId="0" applyNumberFormat="1" applyBorder="1">
      <alignment vertical="center"/>
    </xf>
    <xf numFmtId="182" fontId="0" fillId="0" borderId="20" xfId="0" applyNumberFormat="1" applyBorder="1" applyAlignment="1">
      <alignment horizontal="right" vertical="center"/>
    </xf>
    <xf numFmtId="0" fontId="18" fillId="0" borderId="0" xfId="0" applyFont="1" applyAlignment="1">
      <alignment horizontal="center" vertical="center"/>
    </xf>
    <xf numFmtId="0" fontId="28" fillId="0" borderId="0" xfId="3" applyFill="1" applyAlignment="1">
      <alignment vertical="center"/>
    </xf>
    <xf numFmtId="0" fontId="28" fillId="0" borderId="0" xfId="3" applyFill="1" applyAlignment="1">
      <alignment horizontal="left" vertical="center"/>
    </xf>
    <xf numFmtId="0" fontId="41" fillId="0" borderId="0" xfId="3" applyFont="1" applyFill="1" applyAlignment="1">
      <alignment vertical="center"/>
    </xf>
    <xf numFmtId="0" fontId="41" fillId="0" borderId="0" xfId="3" applyFont="1" applyFill="1" applyAlignment="1">
      <alignment horizontal="left" vertical="center"/>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28" fillId="8" borderId="0" xfId="3" applyFill="1">
      <alignment vertical="center"/>
    </xf>
    <xf numFmtId="0" fontId="28" fillId="0" borderId="0" xfId="3" applyFill="1">
      <alignment vertical="center"/>
    </xf>
    <xf numFmtId="0" fontId="10" fillId="0" borderId="0" xfId="0" applyFont="1">
      <alignment vertical="center"/>
    </xf>
    <xf numFmtId="178" fontId="6" fillId="0" borderId="1" xfId="0" applyNumberFormat="1" applyFont="1" applyBorder="1">
      <alignment vertical="center"/>
    </xf>
    <xf numFmtId="183" fontId="6" fillId="0" borderId="1" xfId="0" applyNumberFormat="1" applyFont="1" applyBorder="1">
      <alignment vertical="center"/>
    </xf>
    <xf numFmtId="183" fontId="0" fillId="0" borderId="1" xfId="0" applyNumberFormat="1" applyBorder="1" applyAlignment="1">
      <alignment horizontal="right" vertical="center" wrapText="1"/>
    </xf>
    <xf numFmtId="178" fontId="18" fillId="0" borderId="1" xfId="0" applyNumberFormat="1" applyFont="1" applyBorder="1" applyAlignment="1">
      <alignment horizontal="right" vertical="center"/>
    </xf>
    <xf numFmtId="178" fontId="16" fillId="0" borderId="1" xfId="0" applyNumberFormat="1" applyFont="1" applyBorder="1">
      <alignment vertical="center"/>
    </xf>
    <xf numFmtId="179" fontId="18" fillId="0" borderId="1" xfId="0" applyNumberFormat="1" applyFont="1" applyBorder="1" applyAlignment="1">
      <alignment horizontal="right" vertical="center" wrapText="1"/>
    </xf>
    <xf numFmtId="183" fontId="18" fillId="0" borderId="1" xfId="0" applyNumberFormat="1" applyFont="1" applyBorder="1" applyAlignment="1">
      <alignment horizontal="right" vertical="center"/>
    </xf>
    <xf numFmtId="183" fontId="16" fillId="0" borderId="1" xfId="0" applyNumberFormat="1" applyFont="1" applyBorder="1" applyAlignment="1">
      <alignment horizontal="right" vertical="center"/>
    </xf>
    <xf numFmtId="183" fontId="18" fillId="0" borderId="1" xfId="0" applyNumberFormat="1" applyFont="1" applyBorder="1" applyAlignment="1">
      <alignment horizontal="right" vertical="center" wrapText="1"/>
    </xf>
    <xf numFmtId="178" fontId="18" fillId="0" borderId="1" xfId="0" applyNumberFormat="1" applyFont="1" applyBorder="1" applyAlignment="1">
      <alignment horizontal="right" vertical="center" wrapText="1"/>
    </xf>
    <xf numFmtId="178" fontId="16" fillId="0" borderId="1" xfId="0" applyNumberFormat="1" applyFont="1" applyBorder="1" applyAlignment="1">
      <alignment horizontal="right" vertical="center"/>
    </xf>
    <xf numFmtId="177" fontId="18" fillId="0" borderId="1" xfId="0" applyNumberFormat="1" applyFont="1" applyBorder="1" applyAlignment="1">
      <alignment horizontal="right" vertical="center"/>
    </xf>
    <xf numFmtId="177" fontId="16" fillId="0" borderId="1" xfId="0" applyNumberFormat="1" applyFont="1" applyBorder="1" applyAlignment="1">
      <alignment horizontal="right" vertical="center"/>
    </xf>
    <xf numFmtId="0" fontId="18" fillId="0" borderId="3" xfId="0" applyFont="1" applyBorder="1" applyAlignment="1">
      <alignment horizontal="left" vertical="center"/>
    </xf>
    <xf numFmtId="0" fontId="18" fillId="0" borderId="6" xfId="0" applyFont="1" applyBorder="1" applyAlignment="1">
      <alignment horizontal="left" vertical="center"/>
    </xf>
    <xf numFmtId="0" fontId="18" fillId="0" borderId="21" xfId="0" applyFont="1" applyBorder="1">
      <alignment vertical="center"/>
    </xf>
    <xf numFmtId="0" fontId="18" fillId="0" borderId="22" xfId="0" applyFont="1" applyBorder="1">
      <alignment vertical="center"/>
    </xf>
    <xf numFmtId="0" fontId="18" fillId="2" borderId="16" xfId="0" applyFont="1" applyFill="1" applyBorder="1" applyAlignment="1">
      <alignment horizontal="center" vertical="center"/>
    </xf>
    <xf numFmtId="0" fontId="18" fillId="2" borderId="18"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left" vertical="center"/>
    </xf>
    <xf numFmtId="0" fontId="18" fillId="0" borderId="27" xfId="0" applyFont="1" applyBorder="1" applyAlignment="1">
      <alignment horizontal="left"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2" borderId="23" xfId="0" applyFont="1" applyFill="1" applyBorder="1" applyAlignment="1">
      <alignment horizontal="center" vertical="center"/>
    </xf>
    <xf numFmtId="0" fontId="18" fillId="2" borderId="33" xfId="0" applyFont="1" applyFill="1" applyBorder="1" applyAlignment="1">
      <alignment horizontal="center" vertical="center"/>
    </xf>
    <xf numFmtId="0" fontId="18" fillId="0" borderId="3" xfId="0" applyFont="1" applyBorder="1" applyAlignment="1">
      <alignment horizontal="left" vertical="center" wrapText="1"/>
    </xf>
    <xf numFmtId="0" fontId="18" fillId="0" borderId="6" xfId="0" applyFont="1" applyBorder="1" applyAlignment="1">
      <alignment horizontal="left" vertical="center" wrapText="1"/>
    </xf>
    <xf numFmtId="38" fontId="18" fillId="0" borderId="1" xfId="1" applyFont="1" applyFill="1" applyBorder="1" applyAlignment="1">
      <alignment horizontal="right" vertical="center"/>
    </xf>
    <xf numFmtId="190" fontId="18" fillId="0" borderId="1" xfId="0" applyNumberFormat="1" applyFont="1" applyBorder="1" applyAlignment="1">
      <alignment horizontal="right" vertical="center"/>
    </xf>
    <xf numFmtId="179" fontId="18" fillId="0" borderId="1" xfId="1" applyNumberFormat="1" applyFont="1" applyFill="1" applyBorder="1" applyAlignment="1">
      <alignment horizontal="right" vertical="center"/>
    </xf>
    <xf numFmtId="191" fontId="18" fillId="0" borderId="1" xfId="1" applyNumberFormat="1" applyFont="1" applyFill="1" applyBorder="1" applyAlignment="1">
      <alignment horizontal="right" vertical="center"/>
    </xf>
    <xf numFmtId="181" fontId="0" fillId="0" borderId="1" xfId="1" applyNumberFormat="1" applyFont="1" applyFill="1" applyBorder="1" applyAlignment="1">
      <alignment horizontal="right" vertical="center"/>
    </xf>
    <xf numFmtId="181" fontId="18" fillId="0" borderId="1" xfId="0" applyNumberFormat="1" applyFont="1" applyBorder="1" applyAlignment="1">
      <alignment horizontal="right" vertical="center"/>
    </xf>
    <xf numFmtId="181" fontId="18" fillId="0" borderId="1" xfId="1" applyNumberFormat="1" applyFont="1" applyFill="1" applyBorder="1" applyAlignment="1">
      <alignment horizontal="right" vertical="center"/>
    </xf>
    <xf numFmtId="0" fontId="18" fillId="0" borderId="1" xfId="0" applyFont="1" applyBorder="1" applyAlignment="1">
      <alignment horizontal="center" vertical="center" shrinkToFit="1"/>
    </xf>
    <xf numFmtId="0" fontId="18" fillId="0" borderId="1" xfId="0" applyFont="1" applyBorder="1" applyAlignment="1">
      <alignment horizontal="left" vertical="center" wrapText="1"/>
    </xf>
    <xf numFmtId="180" fontId="18" fillId="0" borderId="1" xfId="0" applyNumberFormat="1" applyFont="1" applyBorder="1" applyAlignment="1">
      <alignment horizontal="right" vertical="center"/>
    </xf>
    <xf numFmtId="0" fontId="18" fillId="0" borderId="1" xfId="0" applyFont="1" applyBorder="1" applyAlignment="1">
      <alignment horizontal="left" vertical="center" shrinkToFit="1"/>
    </xf>
    <xf numFmtId="0" fontId="16" fillId="0" borderId="2" xfId="0" applyFont="1" applyBorder="1">
      <alignment vertical="center"/>
    </xf>
    <xf numFmtId="0" fontId="16" fillId="0" borderId="5" xfId="0" applyFont="1" applyBorder="1">
      <alignment vertical="center"/>
    </xf>
    <xf numFmtId="0" fontId="16" fillId="0" borderId="34" xfId="0" applyFont="1" applyBorder="1" applyAlignment="1">
      <alignment horizontal="left" vertical="center" wrapText="1"/>
    </xf>
    <xf numFmtId="0" fontId="18" fillId="0" borderId="34" xfId="4" applyNumberFormat="1" applyFont="1" applyBorder="1" applyAlignment="1">
      <alignment horizontal="right" vertical="center"/>
    </xf>
    <xf numFmtId="0" fontId="18" fillId="0" borderId="34" xfId="4" applyNumberFormat="1" applyFont="1" applyFill="1" applyBorder="1" applyAlignment="1">
      <alignment horizontal="right" vertical="center"/>
    </xf>
    <xf numFmtId="0" fontId="18" fillId="0" borderId="22" xfId="0" applyFont="1" applyBorder="1" applyAlignment="1">
      <alignment horizontal="left" vertical="center" wrapText="1"/>
    </xf>
    <xf numFmtId="0" fontId="18" fillId="0" borderId="22" xfId="4" applyNumberFormat="1" applyFont="1" applyBorder="1">
      <alignment vertical="center"/>
    </xf>
    <xf numFmtId="0" fontId="18" fillId="0" borderId="22" xfId="4" applyNumberFormat="1" applyFont="1" applyFill="1" applyBorder="1" applyAlignment="1">
      <alignment horizontal="right" vertical="center"/>
    </xf>
    <xf numFmtId="0" fontId="18" fillId="0" borderId="34" xfId="0" applyFont="1" applyBorder="1" applyAlignment="1">
      <alignment horizontal="right" vertical="center"/>
    </xf>
    <xf numFmtId="3" fontId="18" fillId="0" borderId="34" xfId="0" applyNumberFormat="1" applyFont="1" applyBorder="1" applyAlignment="1">
      <alignment horizontal="right" vertical="center"/>
    </xf>
    <xf numFmtId="3" fontId="18" fillId="0" borderId="22" xfId="0" applyNumberFormat="1" applyFont="1" applyBorder="1" applyAlignment="1">
      <alignment horizontal="right" vertical="center"/>
    </xf>
    <xf numFmtId="0" fontId="18" fillId="0" borderId="11" xfId="0" applyFont="1" applyBorder="1">
      <alignment vertical="center"/>
    </xf>
    <xf numFmtId="179" fontId="0" fillId="0" borderId="0" xfId="0" applyNumberFormat="1" applyAlignment="1">
      <alignment horizontal="right" vertical="center"/>
    </xf>
    <xf numFmtId="179" fontId="0" fillId="0" borderId="0" xfId="0" applyNumberFormat="1" applyAlignment="1">
      <alignment horizontal="right" vertical="center" wrapText="1"/>
    </xf>
    <xf numFmtId="179" fontId="18" fillId="0" borderId="0" xfId="0" applyNumberFormat="1" applyFont="1" applyAlignment="1">
      <alignment horizontal="right" vertical="center"/>
    </xf>
    <xf numFmtId="179" fontId="18" fillId="0" borderId="0" xfId="0" applyNumberFormat="1" applyFont="1" applyAlignment="1">
      <alignment horizontal="right" vertical="center" wrapText="1"/>
    </xf>
    <xf numFmtId="181" fontId="16" fillId="0" borderId="0" xfId="0" applyNumberFormat="1" applyFont="1" applyAlignment="1">
      <alignment horizontal="right" vertical="center"/>
    </xf>
    <xf numFmtId="181" fontId="17" fillId="0" borderId="0" xfId="0" applyNumberFormat="1" applyFont="1" applyAlignment="1">
      <alignment horizontal="right" vertical="center"/>
    </xf>
    <xf numFmtId="180" fontId="16" fillId="0" borderId="0" xfId="0" applyNumberFormat="1" applyFont="1" applyAlignment="1">
      <alignment horizontal="right" vertical="center"/>
    </xf>
    <xf numFmtId="0" fontId="18" fillId="0" borderId="14" xfId="0" applyFont="1" applyBorder="1" applyAlignment="1">
      <alignment vertical="center" wrapText="1"/>
    </xf>
    <xf numFmtId="0" fontId="0" fillId="2" borderId="1" xfId="0" applyFill="1" applyBorder="1" applyAlignment="1">
      <alignment horizontal="center" vertical="center" wrapText="1"/>
    </xf>
    <xf numFmtId="0" fontId="28" fillId="0" borderId="0" xfId="3" applyFill="1" applyBorder="1" applyAlignment="1">
      <alignment vertical="center"/>
    </xf>
    <xf numFmtId="189" fontId="0" fillId="0" borderId="1" xfId="0" applyNumberFormat="1" applyBorder="1" applyAlignment="1">
      <alignment horizontal="right" vertical="center" wrapText="1"/>
    </xf>
    <xf numFmtId="0" fontId="0" fillId="2" borderId="2" xfId="0" applyFill="1" applyBorder="1" applyAlignment="1">
      <alignment horizontal="center" vertical="center" wrapText="1"/>
    </xf>
    <xf numFmtId="0" fontId="0" fillId="0" borderId="1" xfId="0" applyBorder="1" applyAlignment="1">
      <alignment horizontal="left" vertical="center"/>
    </xf>
    <xf numFmtId="0" fontId="16" fillId="0" borderId="3" xfId="0" applyFont="1" applyBorder="1" applyAlignment="1">
      <alignment horizontal="left" vertical="center"/>
    </xf>
    <xf numFmtId="0" fontId="18" fillId="0" borderId="19" xfId="0" applyFont="1" applyBorder="1" applyAlignment="1">
      <alignment vertical="top"/>
    </xf>
    <xf numFmtId="0" fontId="0" fillId="0" borderId="0" xfId="0" applyAlignment="1">
      <alignment horizontal="left" vertical="center" wrapText="1"/>
    </xf>
    <xf numFmtId="0" fontId="9" fillId="0" borderId="0" xfId="0" applyFont="1" applyAlignment="1">
      <alignment horizontal="center" vertical="center"/>
    </xf>
    <xf numFmtId="0" fontId="0" fillId="0" borderId="11" xfId="0" applyBorder="1" applyAlignment="1">
      <alignment horizontal="left" vertical="center" wrapText="1"/>
    </xf>
    <xf numFmtId="0" fontId="0" fillId="0" borderId="0" xfId="0" applyAlignment="1">
      <alignment horizontal="right" vertical="center" wrapText="1"/>
    </xf>
    <xf numFmtId="0" fontId="18" fillId="0" borderId="11" xfId="0" applyFont="1" applyBorder="1" applyAlignment="1">
      <alignment horizontal="left" vertical="center" wrapText="1"/>
    </xf>
    <xf numFmtId="0" fontId="16" fillId="0" borderId="11" xfId="0" applyFont="1" applyBorder="1" applyAlignment="1">
      <alignment horizontal="left" vertical="center" wrapText="1"/>
    </xf>
    <xf numFmtId="176" fontId="0" fillId="0" borderId="3" xfId="0" applyNumberFormat="1" applyBorder="1" applyAlignment="1">
      <alignment horizontal="right" vertical="center" wrapText="1"/>
    </xf>
    <xf numFmtId="176" fontId="0" fillId="0" borderId="6" xfId="0" applyNumberFormat="1" applyBorder="1" applyAlignment="1">
      <alignment horizontal="right" vertical="center" wrapText="1"/>
    </xf>
    <xf numFmtId="176" fontId="18" fillId="0" borderId="3" xfId="0" applyNumberFormat="1" applyFont="1" applyBorder="1" applyAlignment="1">
      <alignment horizontal="right" vertical="center" wrapText="1"/>
    </xf>
    <xf numFmtId="176" fontId="18" fillId="0" borderId="6" xfId="0" applyNumberFormat="1" applyFont="1" applyBorder="1" applyAlignment="1">
      <alignment horizontal="right" vertical="center" wrapText="1"/>
    </xf>
    <xf numFmtId="176" fontId="10" fillId="0" borderId="3" xfId="0" applyNumberFormat="1" applyFont="1" applyBorder="1" applyAlignment="1">
      <alignment horizontal="right" vertical="center" wrapText="1"/>
    </xf>
    <xf numFmtId="176" fontId="10" fillId="0" borderId="6" xfId="0" applyNumberFormat="1" applyFont="1" applyBorder="1" applyAlignment="1">
      <alignment horizontal="right" vertical="center" wrapText="1"/>
    </xf>
    <xf numFmtId="0" fontId="4" fillId="0" borderId="0" xfId="0" applyFont="1" applyAlignment="1">
      <alignment horizontal="left" vertical="center" wrapText="1"/>
    </xf>
    <xf numFmtId="0" fontId="19" fillId="2" borderId="2"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6" fillId="0" borderId="0" xfId="0" applyFont="1" applyAlignment="1">
      <alignment horizontal="left" vertical="center" wrapText="1"/>
    </xf>
    <xf numFmtId="0" fontId="19" fillId="2" borderId="1" xfId="0" applyFont="1" applyFill="1" applyBorder="1" applyAlignment="1">
      <alignment horizontal="left" vertical="center" wrapText="1"/>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6" fillId="2" borderId="2" xfId="0" applyFont="1" applyFill="1" applyBorder="1" applyAlignment="1">
      <alignment horizontal="center" vertical="top" wrapText="1"/>
    </xf>
    <xf numFmtId="0" fontId="6" fillId="2" borderId="5" xfId="0" applyFont="1" applyFill="1" applyBorder="1" applyAlignment="1">
      <alignment horizontal="center" vertical="top" wrapText="1"/>
    </xf>
    <xf numFmtId="0" fontId="19" fillId="2" borderId="2"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6" fillId="2" borderId="1" xfId="0" applyFont="1" applyFill="1" applyBorder="1" applyAlignment="1">
      <alignment vertical="top" wrapText="1"/>
    </xf>
    <xf numFmtId="0" fontId="6" fillId="0" borderId="0" xfId="0" applyFont="1" applyAlignment="1">
      <alignment horizontal="left" vertical="top" wrapText="1"/>
    </xf>
    <xf numFmtId="0" fontId="19" fillId="2" borderId="12" xfId="0" applyFont="1" applyFill="1" applyBorder="1" applyAlignment="1">
      <alignment horizontal="left" vertical="center" wrapText="1"/>
    </xf>
    <xf numFmtId="0" fontId="6" fillId="2" borderId="12" xfId="0" applyFont="1" applyFill="1" applyBorder="1" applyAlignment="1">
      <alignment horizontal="center" vertical="top" wrapText="1"/>
    </xf>
    <xf numFmtId="0" fontId="6" fillId="0" borderId="11" xfId="0" applyFont="1" applyBorder="1" applyAlignment="1">
      <alignment horizontal="left" vertical="center" wrapText="1"/>
    </xf>
    <xf numFmtId="0" fontId="6" fillId="0" borderId="11" xfId="0" applyFont="1" applyBorder="1" applyAlignment="1">
      <alignment horizontal="left" vertical="top" wrapText="1"/>
    </xf>
    <xf numFmtId="0" fontId="0" fillId="0" borderId="1" xfId="0" applyBorder="1" applyAlignment="1">
      <alignment horizontal="left" vertical="center"/>
    </xf>
    <xf numFmtId="0" fontId="0" fillId="2" borderId="1" xfId="0" applyFill="1" applyBorder="1" applyAlignment="1">
      <alignment horizontal="center" vertical="center"/>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xf>
    <xf numFmtId="0" fontId="0" fillId="0" borderId="6" xfId="0" applyBorder="1" applyAlignment="1">
      <alignment horizontal="left" vertical="center"/>
    </xf>
    <xf numFmtId="0" fontId="0" fillId="0" borderId="1" xfId="0" applyBorder="1" applyAlignment="1">
      <alignment horizontal="center" vertical="center"/>
    </xf>
    <xf numFmtId="0" fontId="16" fillId="0" borderId="1" xfId="0" applyFont="1" applyBorder="1" applyAlignment="1">
      <alignment horizontal="lef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left" vertical="center"/>
    </xf>
    <xf numFmtId="0" fontId="18" fillId="0" borderId="0" xfId="0" applyFont="1" applyAlignment="1">
      <alignment horizontal="left" vertical="center" wrapText="1"/>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16" fillId="0" borderId="1" xfId="0" applyFont="1" applyBorder="1" applyAlignment="1">
      <alignment horizontal="left" vertical="center" wrapText="1"/>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6" fillId="0" borderId="3"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wrapText="1"/>
    </xf>
    <xf numFmtId="0" fontId="16" fillId="0" borderId="7" xfId="0" applyFont="1" applyBorder="1" applyAlignment="1">
      <alignment horizontal="left" vertical="center"/>
    </xf>
    <xf numFmtId="0" fontId="16" fillId="0" borderId="3" xfId="0" applyFont="1" applyBorder="1" applyAlignment="1">
      <alignment horizontal="left" vertical="center" wrapText="1"/>
    </xf>
    <xf numFmtId="0" fontId="16" fillId="0" borderId="6" xfId="0" applyFont="1" applyBorder="1" applyAlignment="1">
      <alignment horizontal="left" vertical="center" wrapText="1"/>
    </xf>
    <xf numFmtId="0" fontId="16" fillId="0" borderId="15" xfId="0" applyFont="1" applyBorder="1" applyAlignment="1">
      <alignment horizontal="left" vertical="center" wrapText="1"/>
    </xf>
    <xf numFmtId="0" fontId="18" fillId="0" borderId="2" xfId="0" applyFont="1" applyBorder="1" applyAlignment="1">
      <alignment horizontal="center" vertical="center"/>
    </xf>
    <xf numFmtId="0" fontId="18" fillId="0" borderId="12" xfId="0" applyFont="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37" fillId="0" borderId="15" xfId="0" applyFont="1" applyBorder="1" applyAlignment="1">
      <alignment horizontal="left" vertical="center" wrapText="1"/>
    </xf>
    <xf numFmtId="0" fontId="18" fillId="0" borderId="0" xfId="0" applyFont="1" applyAlignment="1">
      <alignment horizontal="left" vertical="center"/>
    </xf>
    <xf numFmtId="0" fontId="18" fillId="2" borderId="3" xfId="0" applyFont="1" applyFill="1" applyBorder="1" applyAlignment="1">
      <alignment horizontal="center" vertical="center"/>
    </xf>
    <xf numFmtId="186" fontId="18" fillId="0" borderId="28" xfId="0" applyNumberFormat="1" applyFont="1" applyBorder="1" applyAlignment="1">
      <alignment horizontal="right" vertical="center"/>
    </xf>
    <xf numFmtId="186" fontId="18" fillId="0" borderId="29" xfId="0" applyNumberFormat="1" applyFont="1" applyBorder="1" applyAlignment="1">
      <alignment horizontal="right" vertical="center"/>
    </xf>
    <xf numFmtId="186" fontId="18" fillId="0" borderId="30" xfId="0" applyNumberFormat="1" applyFont="1" applyBorder="1" applyAlignment="1">
      <alignment horizontal="right" vertical="center"/>
    </xf>
    <xf numFmtId="0" fontId="18" fillId="2" borderId="1" xfId="0" applyFont="1" applyFill="1" applyBorder="1" applyAlignment="1">
      <alignment horizontal="center" vertical="center"/>
    </xf>
    <xf numFmtId="0" fontId="18" fillId="0" borderId="1" xfId="0" applyFont="1" applyBorder="1" applyAlignment="1">
      <alignment horizontal="center" vertical="center"/>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vertical="center" wrapText="1"/>
    </xf>
    <xf numFmtId="0" fontId="6" fillId="0" borderId="5" xfId="0" applyFont="1" applyBorder="1" applyAlignment="1">
      <alignment vertical="center" wrapText="1"/>
    </xf>
    <xf numFmtId="0" fontId="6" fillId="0" borderId="3"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horizontal="center" vertical="center" wrapText="1"/>
    </xf>
    <xf numFmtId="0" fontId="6" fillId="0" borderId="7" xfId="0" applyFont="1" applyBorder="1" applyAlignment="1">
      <alignment vertical="center" wrapText="1"/>
    </xf>
    <xf numFmtId="0" fontId="6" fillId="0" borderId="3"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xf>
    <xf numFmtId="0" fontId="6" fillId="0" borderId="2" xfId="0" applyFont="1" applyBorder="1">
      <alignment vertical="center"/>
    </xf>
    <xf numFmtId="0" fontId="6" fillId="0" borderId="5" xfId="0" applyFont="1" applyBorder="1">
      <alignment vertical="center"/>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16" fillId="2" borderId="2"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5" xfId="0" applyFont="1" applyFill="1" applyBorder="1" applyAlignment="1">
      <alignment horizontal="center" vertical="center"/>
    </xf>
    <xf numFmtId="0" fontId="6" fillId="0" borderId="1" xfId="0" applyFont="1" applyBorder="1" applyAlignment="1">
      <alignment horizontal="left" vertical="center" wrapText="1"/>
    </xf>
    <xf numFmtId="0" fontId="24" fillId="0" borderId="1" xfId="0" applyFont="1" applyBorder="1" applyAlignment="1">
      <alignment horizontal="left" vertical="center"/>
    </xf>
    <xf numFmtId="0" fontId="6" fillId="2" borderId="1" xfId="0" applyFont="1" applyFill="1" applyBorder="1" applyAlignment="1">
      <alignment horizontal="center" vertical="center"/>
    </xf>
    <xf numFmtId="0" fontId="16" fillId="0" borderId="2" xfId="0" applyFont="1" applyBorder="1" applyAlignment="1">
      <alignment horizontal="left" vertical="center"/>
    </xf>
    <xf numFmtId="0" fontId="16" fillId="0" borderId="12" xfId="0" applyFont="1" applyBorder="1" applyAlignment="1">
      <alignment horizontal="left" vertical="center"/>
    </xf>
    <xf numFmtId="0" fontId="16" fillId="0" borderId="5" xfId="0" applyFont="1" applyBorder="1" applyAlignment="1">
      <alignment horizontal="left" vertical="center"/>
    </xf>
    <xf numFmtId="0" fontId="6" fillId="2" borderId="4"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6"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8" xfId="0" applyFont="1" applyFill="1" applyBorder="1" applyAlignment="1">
      <alignment horizontal="center" vertical="center"/>
    </xf>
    <xf numFmtId="0" fontId="16" fillId="2" borderId="7" xfId="0" applyFont="1" applyFill="1" applyBorder="1" applyAlignment="1">
      <alignment horizontal="center" vertical="center"/>
    </xf>
    <xf numFmtId="0" fontId="32" fillId="2" borderId="1" xfId="0" applyFont="1" applyFill="1" applyBorder="1" applyAlignment="1">
      <alignment horizontal="center" vertical="center" wrapText="1"/>
    </xf>
  </cellXfs>
  <cellStyles count="5">
    <cellStyle name="パーセント" xfId="4" builtinId="5"/>
    <cellStyle name="ハイパーリンク" xfId="3" builtinId="8"/>
    <cellStyle name="桁区切り" xfId="1" builtinId="6"/>
    <cellStyle name="標準" xfId="0" builtinId="0"/>
    <cellStyle name="標準 2" xfId="2" xr:uid="{7CC6F130-59A1-47C8-AABA-D6814F4FCE77}"/>
  </cellStyles>
  <dxfs count="0"/>
  <tableStyles count="0" defaultTableStyle="TableStyleMedium2" defaultPivotStyle="PivotStyleLight16"/>
  <colors>
    <mruColors>
      <color rgb="FF0000FF"/>
      <color rgb="FFFF99FF"/>
      <color rgb="FFFFDFD4"/>
      <color rgb="FF18B08D"/>
      <color rgb="FFB4E9F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6"/>
  <sheetViews>
    <sheetView tabSelected="1" view="pageBreakPreview" zoomScaleNormal="100" zoomScaleSheetLayoutView="100" workbookViewId="0">
      <selection sqref="A1:B1"/>
    </sheetView>
  </sheetViews>
  <sheetFormatPr baseColWidth="10" defaultColWidth="8.83203125" defaultRowHeight="15"/>
  <cols>
    <col min="1" max="2" width="58.5" customWidth="1"/>
  </cols>
  <sheetData>
    <row r="1" spans="1:2" ht="30">
      <c r="A1" s="344" t="s">
        <v>59</v>
      </c>
      <c r="B1" s="344"/>
    </row>
    <row r="2" spans="1:2" ht="30">
      <c r="A2" s="11"/>
    </row>
    <row r="3" spans="1:2">
      <c r="A3" s="343" t="s">
        <v>812</v>
      </c>
      <c r="B3" s="343"/>
    </row>
    <row r="5" spans="1:2" ht="133.5" customHeight="1">
      <c r="A5" s="343" t="s">
        <v>327</v>
      </c>
      <c r="B5" s="343"/>
    </row>
    <row r="7" spans="1:2" ht="20">
      <c r="A7" s="151" t="s">
        <v>276</v>
      </c>
      <c r="B7" s="150" t="s">
        <v>277</v>
      </c>
    </row>
    <row r="8" spans="1:2" ht="18" customHeight="1">
      <c r="A8" s="267" t="s">
        <v>357</v>
      </c>
      <c r="B8" s="274" t="s">
        <v>282</v>
      </c>
    </row>
    <row r="9" spans="1:2" ht="18" customHeight="1">
      <c r="A9" s="267" t="s">
        <v>279</v>
      </c>
      <c r="B9" s="274" t="s">
        <v>283</v>
      </c>
    </row>
    <row r="10" spans="1:2" ht="18" customHeight="1">
      <c r="A10" s="267" t="s">
        <v>294</v>
      </c>
      <c r="B10" s="274" t="s">
        <v>284</v>
      </c>
    </row>
    <row r="11" spans="1:2" ht="18" customHeight="1">
      <c r="A11" s="267" t="s">
        <v>280</v>
      </c>
      <c r="B11" s="268" t="s">
        <v>518</v>
      </c>
    </row>
    <row r="12" spans="1:2" ht="18" customHeight="1">
      <c r="A12" s="267" t="s">
        <v>295</v>
      </c>
      <c r="B12" s="268" t="s">
        <v>467</v>
      </c>
    </row>
    <row r="13" spans="1:2" ht="18" customHeight="1">
      <c r="A13" s="267" t="s">
        <v>281</v>
      </c>
      <c r="B13" s="268" t="s">
        <v>814</v>
      </c>
    </row>
    <row r="14" spans="1:2" ht="18" customHeight="1">
      <c r="A14" s="267" t="s">
        <v>446</v>
      </c>
      <c r="B14" s="268" t="s">
        <v>519</v>
      </c>
    </row>
    <row r="15" spans="1:2" ht="18" customHeight="1">
      <c r="A15" s="267" t="s">
        <v>447</v>
      </c>
      <c r="B15" s="268" t="s">
        <v>520</v>
      </c>
    </row>
    <row r="16" spans="1:2" ht="18" customHeight="1">
      <c r="A16" s="267" t="s">
        <v>432</v>
      </c>
      <c r="B16" s="268" t="s">
        <v>815</v>
      </c>
    </row>
    <row r="17" spans="1:2" ht="18" customHeight="1">
      <c r="A17" s="268" t="s">
        <v>433</v>
      </c>
      <c r="B17" s="268" t="s">
        <v>521</v>
      </c>
    </row>
    <row r="18" spans="1:2" ht="18" customHeight="1">
      <c r="A18" s="267" t="s">
        <v>448</v>
      </c>
      <c r="B18" s="268" t="s">
        <v>522</v>
      </c>
    </row>
    <row r="19" spans="1:2" ht="18" customHeight="1">
      <c r="A19" s="268" t="s">
        <v>449</v>
      </c>
      <c r="B19" s="274" t="s">
        <v>797</v>
      </c>
    </row>
    <row r="20" spans="1:2" ht="18" customHeight="1">
      <c r="A20" s="267" t="s">
        <v>434</v>
      </c>
      <c r="B20" s="270" t="s">
        <v>523</v>
      </c>
    </row>
    <row r="21" spans="1:2" ht="18" customHeight="1">
      <c r="A21" s="337" t="s">
        <v>605</v>
      </c>
      <c r="B21" s="268" t="s">
        <v>524</v>
      </c>
    </row>
    <row r="22" spans="1:2" ht="18" customHeight="1">
      <c r="A22" s="268" t="s">
        <v>606</v>
      </c>
      <c r="B22" s="270" t="s">
        <v>675</v>
      </c>
    </row>
    <row r="23" spans="1:2" ht="18" customHeight="1">
      <c r="A23" s="268" t="s">
        <v>607</v>
      </c>
      <c r="B23" s="268" t="s">
        <v>525</v>
      </c>
    </row>
    <row r="24" spans="1:2" ht="18" customHeight="1">
      <c r="A24" s="268" t="s">
        <v>608</v>
      </c>
      <c r="B24" s="268" t="s">
        <v>526</v>
      </c>
    </row>
    <row r="25" spans="1:2" ht="18" customHeight="1">
      <c r="A25" s="337" t="s">
        <v>609</v>
      </c>
      <c r="B25" s="268" t="s">
        <v>527</v>
      </c>
    </row>
    <row r="26" spans="1:2" ht="18" customHeight="1">
      <c r="A26" s="268" t="s">
        <v>435</v>
      </c>
      <c r="B26" s="268" t="s">
        <v>528</v>
      </c>
    </row>
    <row r="27" spans="1:2" ht="18" customHeight="1">
      <c r="A27" s="267" t="s">
        <v>436</v>
      </c>
      <c r="B27" s="268" t="s">
        <v>529</v>
      </c>
    </row>
    <row r="28" spans="1:2" ht="18" customHeight="1">
      <c r="A28" s="267" t="s">
        <v>437</v>
      </c>
      <c r="B28" s="268" t="s">
        <v>784</v>
      </c>
    </row>
    <row r="29" spans="1:2" ht="18" customHeight="1">
      <c r="A29" s="267" t="s">
        <v>438</v>
      </c>
      <c r="B29" s="268" t="s">
        <v>530</v>
      </c>
    </row>
    <row r="30" spans="1:2" ht="18" customHeight="1">
      <c r="A30" s="267" t="s">
        <v>439</v>
      </c>
      <c r="B30" s="268" t="s">
        <v>816</v>
      </c>
    </row>
    <row r="31" spans="1:2" ht="18" customHeight="1">
      <c r="A31" s="269" t="s">
        <v>676</v>
      </c>
      <c r="B31" s="268" t="s">
        <v>718</v>
      </c>
    </row>
    <row r="32" spans="1:2" ht="18" customHeight="1">
      <c r="A32" s="267" t="s">
        <v>610</v>
      </c>
      <c r="B32" s="268" t="s">
        <v>719</v>
      </c>
    </row>
    <row r="33" spans="1:2" ht="18" customHeight="1">
      <c r="A33" s="267" t="s">
        <v>611</v>
      </c>
      <c r="B33" s="268" t="s">
        <v>720</v>
      </c>
    </row>
    <row r="34" spans="1:2" ht="18" customHeight="1">
      <c r="A34" s="267" t="s">
        <v>440</v>
      </c>
      <c r="B34" s="268" t="s">
        <v>721</v>
      </c>
    </row>
    <row r="35" spans="1:2" ht="18" customHeight="1">
      <c r="A35" s="267" t="s">
        <v>441</v>
      </c>
      <c r="B35" s="268" t="s">
        <v>722</v>
      </c>
    </row>
    <row r="36" spans="1:2" ht="18" customHeight="1">
      <c r="A36" s="267" t="s">
        <v>442</v>
      </c>
      <c r="B36" s="268" t="s">
        <v>723</v>
      </c>
    </row>
    <row r="37" spans="1:2" ht="18" customHeight="1">
      <c r="B37" s="268" t="s">
        <v>724</v>
      </c>
    </row>
    <row r="38" spans="1:2" ht="18" customHeight="1">
      <c r="B38" s="268" t="s">
        <v>725</v>
      </c>
    </row>
    <row r="39" spans="1:2" ht="18" customHeight="1">
      <c r="B39" s="268" t="s">
        <v>726</v>
      </c>
    </row>
    <row r="41" spans="1:2" ht="18" customHeight="1">
      <c r="B41" s="150" t="s">
        <v>278</v>
      </c>
    </row>
    <row r="42" spans="1:2" ht="18" customHeight="1">
      <c r="B42" s="274" t="s">
        <v>285</v>
      </c>
    </row>
    <row r="43" spans="1:2" ht="18" customHeight="1">
      <c r="B43" s="274" t="s">
        <v>445</v>
      </c>
    </row>
    <row r="44" spans="1:2" ht="18" customHeight="1">
      <c r="B44" s="274" t="s">
        <v>286</v>
      </c>
    </row>
    <row r="45" spans="1:2" ht="18" customHeight="1">
      <c r="B45" s="274" t="s">
        <v>287</v>
      </c>
    </row>
    <row r="46" spans="1:2" ht="18" customHeight="1">
      <c r="B46" s="274" t="s">
        <v>324</v>
      </c>
    </row>
    <row r="47" spans="1:2" ht="18" customHeight="1">
      <c r="B47" s="274" t="s">
        <v>288</v>
      </c>
    </row>
    <row r="48" spans="1:2" ht="18" customHeight="1">
      <c r="B48" s="268" t="s">
        <v>325</v>
      </c>
    </row>
    <row r="49" spans="2:2">
      <c r="B49" s="152"/>
    </row>
    <row r="50" spans="2:2">
      <c r="B50" s="20"/>
    </row>
    <row r="51" spans="2:2">
      <c r="B51" s="20"/>
    </row>
    <row r="52" spans="2:2">
      <c r="B52" s="20"/>
    </row>
    <row r="53" spans="2:2">
      <c r="B53" s="20"/>
    </row>
    <row r="54" spans="2:2">
      <c r="B54" s="20"/>
    </row>
    <row r="55" spans="2:2">
      <c r="B55" s="273"/>
    </row>
    <row r="56" spans="2:2">
      <c r="B56" s="20"/>
    </row>
  </sheetData>
  <mergeCells count="3">
    <mergeCell ref="A5:B5"/>
    <mergeCell ref="A3:B3"/>
    <mergeCell ref="A1:B1"/>
  </mergeCells>
  <phoneticPr fontId="25"/>
  <hyperlinks>
    <hyperlink ref="A8" location="'E-01'!A1" display="E-01 ”いっしょにeco”マーク表示製品売上比率（国内消費者向け製品）" xr:uid="{45A39640-BD35-41EC-A26C-1DA87571EAA4}"/>
    <hyperlink ref="A9" location="'E-02'!A1" display="E-02 CDPによる評価" xr:uid="{A862DF02-DCCE-40DB-9E02-60E169B7AF44}"/>
    <hyperlink ref="A10" location="'E-03'!A1" display="E-03 花王の製品ライフサイクル各段階で排出されるCO2の割合" xr:uid="{EE30A9DF-7533-4123-A0CF-457C7F5752D5}"/>
    <hyperlink ref="A11" location="'E-04'!A1" display="E-04 エネルギー使用量の推移（全拠点）" xr:uid="{50874546-489C-4219-9DDF-BD6099494F3C}"/>
    <hyperlink ref="A12" location="'E-05'!A1" display="E-05 製品ライフサイクル全体のCO2排出量の推移（花王グループ）" xr:uid="{0FF8ACFF-A444-4A52-84C3-1B7EE3169031}"/>
    <hyperlink ref="A13" location="'E-06'!A1" display="E-06 温室効果ガス排出量の推移（全拠点）" xr:uid="{C9ECA327-B0FA-4429-8516-181B54B20836}"/>
    <hyperlink ref="A14" location="'E-07'!A1" display="E-07 スコープ1 CO2排出量の推移" xr:uid="{E24341DB-EB70-4DEE-8C50-1F2751BF16B6}"/>
    <hyperlink ref="A15" location="'E-08'!A1" display="E-08 スコープ2 CO2排出量の推移" xr:uid="{48CA84B5-AF63-4F14-AD41-E7372C983FEE}"/>
    <hyperlink ref="A16" location="'E-09'!A1" display="E-09 電気・蒸気等購入量の推移" xr:uid="{D303375D-A766-4245-9C8B-CF5B4847D216}"/>
    <hyperlink ref="A17" location="'E-10'!A1" display="E-10 燃料種別消費量の推移" xr:uid="{87463818-62B7-4BD1-A2B8-905B4E4B2EFE}"/>
    <hyperlink ref="A18" location="'E-11'!A1" display="E-11 スコープ3 CO2排出量の推移" xr:uid="{C561908B-5065-464B-AF4F-1390B9F2FF59}"/>
    <hyperlink ref="A19" location="'E-12'!A1" display="E-12 輸送時のCO2排出量の推移（日本）" xr:uid="{E59C5E21-1C0F-43C1-86B7-61C17D5EB30B}"/>
    <hyperlink ref="A20" location="'E-13'!A1" display="E-13 花王の製品ライフサイクル各段階で排出される水の割合" xr:uid="{986762CB-443D-4BBE-ADF6-CFF1F57DA1E7}"/>
    <hyperlink ref="A22" location="'E-15'!A1" display="E-15 水使用量（取水量）の推移（全拠点）" xr:uid="{CCEBBEAF-CFAB-47F9-A61C-D77A88374754}"/>
    <hyperlink ref="A21" location="'E-14'!A1" display="E-14 製品ライフサイクル全体の水使用量の推移（花王グループ）" xr:uid="{104B63BA-01FF-48A2-AE32-B486CEFEFB25}"/>
    <hyperlink ref="A25" location="'E-16'!A1" display="E-16 COD 汚濁負荷量の推移（全生産拠点）" xr:uid="{1ED8650F-725D-4F65-BDEC-E58C8795280A}"/>
    <hyperlink ref="A23" location="'E-16'!A1" display="E-16 水源別取水量の推移" xr:uid="{5FBCB864-48EC-4487-A6C9-F0BD8CAA0BEA}"/>
    <hyperlink ref="A24" location="'E-17'!A1" display="E-17 放流先別排水量の推移" xr:uid="{8591BAA7-6BCD-44B5-B2A3-1C11FDA2B33D}"/>
    <hyperlink ref="A26" location="'E-19'!A1" display="E-19 環境法規制 遵守状況" xr:uid="{BF866318-69AB-4CA7-ACFD-269836827CD6}"/>
    <hyperlink ref="A27" location="'E-20'!A1" display="E-20 PRTR法対象化学物質の総排出量の推移" xr:uid="{223EBF73-6939-429F-B4AE-B6AC56812257}"/>
    <hyperlink ref="A28" location="'E-21'!A1" display="E-21 VOC排出量の推移" xr:uid="{890A433C-5895-46F2-AC7B-38923A8F3B03}"/>
    <hyperlink ref="A29" location="'E-22'!A1" display="E-22 NOx 排出量の推移" xr:uid="{8B34412A-4EB9-4945-BEF2-17346403FD73}"/>
    <hyperlink ref="A30" location="'E-23'!A1" display="E-23 SOx 排出量の推移" xr:uid="{0E82A31B-8C62-4B91-8E31-44214D2A0865}"/>
    <hyperlink ref="A31" location="'E-24'!A1" display="E-24 容器包装材料使用量の推移" xr:uid="{28E3D0E8-1D74-42E8-BBED-A1D8EA0BA268}"/>
    <hyperlink ref="A33" location="'E-26'!A1" display="E-26 再使用・リサイクルされた廃棄物等の推移" xr:uid="{71CA5620-4147-4E37-9909-8720317AC1CB}"/>
    <hyperlink ref="A32" location="'E-25'!A1" display="E-25 廃棄物等発生量の推移（全拠点）" xr:uid="{B2053CC7-A301-4911-AA59-E309DB88EE71}"/>
    <hyperlink ref="A34" location="'E-27'!A1" display="E-27 事業活動と環境負荷" xr:uid="{852A7BA7-07CC-4ED1-8303-E619120F3E08}"/>
    <hyperlink ref="A35" location="'E-28'!A1" display="E-28 環境会計：環境保全コスト" xr:uid="{1212353B-DCBE-45B0-9BC2-C2E76D9BC7A0}"/>
    <hyperlink ref="A36" location="'E-29'!A1" display="E-29 環境会計：環境保全対策に伴う経済効果" xr:uid="{8F0C4A4B-A033-490B-BA09-E173141FF06A}"/>
    <hyperlink ref="B8" location="'S-01'!A1" display="S-01 認証油購入実績（花王グループ）" xr:uid="{DDC24198-F935-4ADF-8115-6BA1233DA31C}"/>
    <hyperlink ref="B9" location="'S-02'!A1" display="S-02 Sedexによるサプライヤーのリスクアセスメント結果" xr:uid="{5BE58981-E24D-4891-9441-59C2B8355CBA}"/>
    <hyperlink ref="B10" location="'S-03'!A1" display="S-03 ベンダーサミット出席会社数" xr:uid="{2E222DA7-73DC-4302-962A-D4E769E7883D}"/>
    <hyperlink ref="B11" location="'S-04'!A1" display="S-04 就業制度の利用状況（花王（株））" xr:uid="{8F56DC77-D780-44D8-AC0C-A93EB27B2101}"/>
    <hyperlink ref="B12" location="'S-05'!A1" display="S-05 花王グループ社員数（正社員）" xr:uid="{0DC34794-937F-4F8E-BA6C-FCC05BD102C8}"/>
    <hyperlink ref="B13" location="'S-06'!A1" display="S-06 花王（株）の状況（正社員）" xr:uid="{6C9ED125-BFFC-4A02-82AB-542539E4876D}"/>
    <hyperlink ref="B15" location="'S-08'!A1" display="S-08 花王（株）再雇用者数" xr:uid="{4404B0EF-4831-4A42-AD95-7C921B1EC40D}"/>
    <hyperlink ref="B17" location="'S-10'!A1" display="S-10 就業制度の利用状況（花王（株））" xr:uid="{9ABBBE66-D277-4623-B848-2650B9D734E9}"/>
    <hyperlink ref="B19" location="'S-12'!A1" display="S-12 保安防災" xr:uid="{DCEB5DAA-2F07-4209-8339-43368E86E8AF}"/>
    <hyperlink ref="B20" location="'S-13'!A1" display="S-13 RC事務局監査実績" xr:uid="{6E0A58F7-327C-48DB-980E-84F2BE454D5F}"/>
    <hyperlink ref="B21" location="'S-14'!A1" display="S-14 直近4年間のリコール状況" xr:uid="{4C25F400-8409-4E63-B301-CCFAE262A4EE}"/>
    <hyperlink ref="B42" location="'G-01'!A1" display="G-01 反競争的行為に関する罰金・和解金" xr:uid="{943E1C1F-F6E7-43C6-BB95-4E051D89CA58}"/>
    <hyperlink ref="B43" location="'G-02'!A1" display="G-02 係争調査件数" xr:uid="{E27E9A33-ED82-4FDD-A5CF-A2A3169967F4}"/>
    <hyperlink ref="B44" location="'G-03'!A1" display="G-03 贈収賄違反件数" xr:uid="{5CDBADF3-2DB9-45E7-8051-17F45D95110F}"/>
    <hyperlink ref="B45" location="'G-04'!A1" display="G-04 懲戒件数の推移" xr:uid="{0101CF54-F449-41FA-BB33-1C582105D7A1}"/>
    <hyperlink ref="B46" location="'G-05'!A1" display="G-05 ガバナンス沿革" xr:uid="{D761F0DC-C0D0-4416-B52D-73B0868AC96E}"/>
    <hyperlink ref="B47" location="'G-06'!A1" display="G-06 各会議体出席メンバー" xr:uid="{7FA9D6E6-BC98-4BDD-906A-8BC398813A00}"/>
    <hyperlink ref="B48" location="'G-07'!A1" display="G-07 役員報酬／役員ごとの報酬額等の総額等" xr:uid="{5A58258E-382B-4A13-B9B2-66325EBFADC8}"/>
    <hyperlink ref="B14" location="'S-07'!A1" display="S-07 年齢層別 従業員比率" xr:uid="{BDB14523-3B71-2244-96DE-A49A789B30DD}"/>
    <hyperlink ref="B18" location="'S-11'!A1" display="S-11 年齢層別 採用者比率" xr:uid="{37877DF3-02A7-1B49-BC81-C760D399ED22}"/>
    <hyperlink ref="B22" location="'S-15'!A1" display="S-15 花王（株）再雇用者数" xr:uid="{42ACAEB6-DF30-5F48-8FEF-2308BA6B27C3}"/>
    <hyperlink ref="B23" location="'S-16'!A1" display="S-16 退職の状況" xr:uid="{9D264B37-2E8D-B446-B577-0FDD0EB41E09}"/>
    <hyperlink ref="B24" location="'S-17'!A1" display="S-17 男女別 退職者比率" xr:uid="{08133351-DAD4-D643-B1A3-C24B9393AB7E}"/>
    <hyperlink ref="B25" location="'S-18'!A1" display="S-18 年齢層別 退職者比率" xr:uid="{C32CFA69-530C-B747-9001-D9BD77C5C3DE}"/>
    <hyperlink ref="B26" location="'S-19'!A1" display="S-19 男女別　自己都合退職者比率" xr:uid="{9B872BDA-C80B-8C41-B6CC-6ED0BA227CB2}"/>
    <hyperlink ref="B27" location="'S-20'!A1" display="S-20 年齢層別 自己都合退職者比率" xr:uid="{D8D53D6B-B7A0-5142-8BA7-8CB289374BCE}"/>
    <hyperlink ref="B28" location="'S-21'!A1" display="S-21 育児・看護・介護に関する就業制度の利用状況（花王（株））" xr:uid="{93684C67-132C-F34E-ABCE-F1834C510518}"/>
    <hyperlink ref="B29" location="'S-22'!A1" display="S-22 女性の状況" xr:uid="{9E040386-3370-5549-A2AA-C87316B2999D}"/>
    <hyperlink ref="B31" location="'S-24'!A1" display="S-24 平均年齢・平均勤続年数（花王（株））" xr:uid="{172C6A76-B2AE-404D-943A-244EF5E24A4C}"/>
    <hyperlink ref="B32" location="'S-25'!A1" display="S-25 障がい者の雇用状況" xr:uid="{2DDFDD41-0081-6A46-92AB-47CEBED0E12B}"/>
    <hyperlink ref="B33" location="'S-26'!A1" display="S-26 男女の賃金差（基本給＋その他現金インセンティブ 年間平均額）" xr:uid="{44D6C434-3021-0448-B1BB-8057AE572460}"/>
    <hyperlink ref="B34" location="'S-27'!A1" display="S-27 基本給＋その他現金インセンティブ　年間平均額" xr:uid="{5E540592-D98F-3B42-A1CA-DCA2F956B373}"/>
    <hyperlink ref="B35" location="'S-28'!A1" display="S-28 基本給　年間平均額" xr:uid="{165036F6-CF27-224B-A4D7-F31EBE57A728}"/>
    <hyperlink ref="B36" location="'S-29'!A1" display="S-29 労働安全衛生（花王グループ）" xr:uid="{83FB9937-F1F2-F345-A9F0-C6E9C905A5C2}"/>
    <hyperlink ref="B37" location="'S-30'!A1" display="S-30 保安防災" xr:uid="{36616A34-0C63-BC41-A730-4A6096B095BD}"/>
    <hyperlink ref="B38" location="'S-31'!A1" display="S-31 RC事務局監査実績" xr:uid="{3E2CBA70-D034-FD41-901E-A249F8CE1524}"/>
    <hyperlink ref="B39" location="'S-32'!A1" display="S-32 直近4年間のリコール状況" xr:uid="{4323F38E-7574-DA49-A1BA-07FD474F6E1D}"/>
    <hyperlink ref="B30" location="'S-23'!A1" display="S-23 トップマネジメントの女性の状況" xr:uid="{EF45E042-51A6-764C-A6DF-47D5A283451B}"/>
    <hyperlink ref="B16" location="'S-09'!A1" display="S-09 花王グループ　障がい者雇用率" xr:uid="{586D664D-AF39-4344-B3C6-1A29503D480D}"/>
  </hyperlinks>
  <pageMargins left="0.70866141732283472" right="0.70866141732283472" top="0.74803149606299213" bottom="0.74803149606299213" header="0.31496062992125984" footer="0.31496062992125984"/>
  <pageSetup paperSize="9" scale="70" fitToHeight="0" orientation="portrait" horizontalDpi="300" verticalDpi="300"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49E50-1A4E-4146-83B1-66B7F8C97639}">
  <sheetPr>
    <tabColor theme="6" tint="-0.499984740745262"/>
    <pageSetUpPr fitToPage="1"/>
  </sheetPr>
  <dimension ref="A1:W11"/>
  <sheetViews>
    <sheetView view="pageBreakPreview" zoomScaleNormal="80" zoomScaleSheetLayoutView="100" workbookViewId="0">
      <selection activeCell="J11" sqref="J11"/>
    </sheetView>
  </sheetViews>
  <sheetFormatPr baseColWidth="10" defaultColWidth="9" defaultRowHeight="15"/>
  <cols>
    <col min="1" max="1" width="31.33203125" style="1" customWidth="1"/>
    <col min="2" max="23" width="10.33203125" style="1" customWidth="1"/>
    <col min="24" max="16384" width="9" style="1"/>
  </cols>
  <sheetData>
    <row r="1" spans="1:23" ht="22">
      <c r="A1" s="12" t="s">
        <v>61</v>
      </c>
    </row>
    <row r="3" spans="1:23">
      <c r="A3" s="46" t="s">
        <v>656</v>
      </c>
    </row>
    <row r="4" spans="1:23" ht="16">
      <c r="A4" s="38"/>
      <c r="B4" s="336" t="s">
        <v>4</v>
      </c>
      <c r="C4" s="336" t="s">
        <v>5</v>
      </c>
      <c r="D4" s="336" t="s">
        <v>24</v>
      </c>
      <c r="E4" s="336" t="s">
        <v>25</v>
      </c>
      <c r="F4" s="336" t="s">
        <v>26</v>
      </c>
      <c r="G4" s="336" t="s">
        <v>9</v>
      </c>
      <c r="H4" s="336" t="s">
        <v>57</v>
      </c>
      <c r="I4" s="336" t="s">
        <v>271</v>
      </c>
      <c r="J4" s="336" t="s">
        <v>380</v>
      </c>
    </row>
    <row r="5" spans="1:23" ht="16">
      <c r="A5" s="38" t="s">
        <v>548</v>
      </c>
      <c r="B5" s="35">
        <v>6967</v>
      </c>
      <c r="C5" s="35">
        <v>7447</v>
      </c>
      <c r="D5" s="35">
        <v>7272</v>
      </c>
      <c r="E5" s="57">
        <v>7776</v>
      </c>
      <c r="F5" s="57">
        <v>7663</v>
      </c>
      <c r="G5" s="57">
        <v>7923</v>
      </c>
      <c r="H5" s="57">
        <v>7952</v>
      </c>
      <c r="I5" s="159">
        <v>7934</v>
      </c>
      <c r="J5" s="159">
        <v>7634</v>
      </c>
      <c r="N5" s="65"/>
      <c r="O5" s="65"/>
      <c r="P5" s="65"/>
      <c r="Q5" s="66"/>
      <c r="R5" s="66"/>
      <c r="S5" s="66"/>
      <c r="T5" s="65"/>
      <c r="U5" s="65"/>
      <c r="V5" s="65"/>
      <c r="W5" s="65"/>
    </row>
    <row r="6" spans="1:23" ht="16">
      <c r="A6" s="38" t="s">
        <v>549</v>
      </c>
      <c r="B6" s="38">
        <v>0</v>
      </c>
      <c r="C6" s="38">
        <v>0</v>
      </c>
      <c r="D6" s="38">
        <v>0</v>
      </c>
      <c r="E6" s="38">
        <v>0</v>
      </c>
      <c r="F6" s="38">
        <v>0</v>
      </c>
      <c r="G6" s="37">
        <v>0</v>
      </c>
      <c r="H6" s="37">
        <v>0</v>
      </c>
      <c r="I6" s="58">
        <v>0</v>
      </c>
      <c r="J6" s="58">
        <v>0</v>
      </c>
    </row>
    <row r="7" spans="1:23" ht="16">
      <c r="A7" s="38" t="s">
        <v>550</v>
      </c>
      <c r="B7" s="38">
        <v>66</v>
      </c>
      <c r="C7" s="38">
        <v>88</v>
      </c>
      <c r="D7" s="38">
        <v>132</v>
      </c>
      <c r="E7" s="38">
        <v>140</v>
      </c>
      <c r="F7" s="38">
        <v>140</v>
      </c>
      <c r="G7" s="157">
        <v>149</v>
      </c>
      <c r="H7" s="157">
        <v>177</v>
      </c>
      <c r="I7" s="49">
        <v>232</v>
      </c>
      <c r="J7" s="49">
        <v>210</v>
      </c>
      <c r="S7" s="67"/>
    </row>
    <row r="8" spans="1:23" ht="16">
      <c r="A8" s="38" t="s">
        <v>551</v>
      </c>
      <c r="B8" s="38">
        <v>0</v>
      </c>
      <c r="C8" s="38">
        <v>0</v>
      </c>
      <c r="D8" s="38">
        <v>0</v>
      </c>
      <c r="E8" s="38">
        <v>0</v>
      </c>
      <c r="F8" s="38">
        <v>0</v>
      </c>
      <c r="G8" s="37">
        <v>0</v>
      </c>
      <c r="H8" s="37">
        <v>0</v>
      </c>
      <c r="I8" s="49">
        <v>0</v>
      </c>
      <c r="J8" s="49">
        <v>0</v>
      </c>
    </row>
    <row r="9" spans="1:23" ht="21.75" customHeight="1">
      <c r="A9" s="345" t="s">
        <v>64</v>
      </c>
      <c r="B9" s="345"/>
      <c r="C9" s="345"/>
      <c r="D9" s="345"/>
      <c r="E9" s="345"/>
      <c r="F9" s="345"/>
      <c r="G9" s="345"/>
      <c r="H9" s="345"/>
      <c r="I9" s="345"/>
      <c r="J9" s="345"/>
    </row>
    <row r="10" spans="1:23">
      <c r="A10" s="117"/>
      <c r="B10" s="117"/>
      <c r="C10" s="117"/>
      <c r="D10" s="117"/>
      <c r="E10" s="117"/>
      <c r="F10" s="117"/>
      <c r="G10" s="117"/>
      <c r="H10" s="117"/>
      <c r="I10" s="117"/>
      <c r="J10" s="117"/>
      <c r="K10" s="117"/>
      <c r="L10" s="117"/>
      <c r="M10" s="117"/>
      <c r="N10" s="117"/>
      <c r="O10" s="117"/>
      <c r="P10" s="117"/>
      <c r="Q10" s="117"/>
      <c r="R10" s="117"/>
      <c r="S10" s="117"/>
    </row>
    <row r="11" spans="1:23" ht="16">
      <c r="H11" s="182"/>
      <c r="I11" s="182"/>
      <c r="J11" s="158" t="s">
        <v>289</v>
      </c>
    </row>
  </sheetData>
  <mergeCells count="1">
    <mergeCell ref="A9:J9"/>
  </mergeCells>
  <phoneticPr fontId="2"/>
  <hyperlinks>
    <hyperlink ref="J11" location="説明・目次!A1" display="目次に戻る" xr:uid="{75B784FE-9D4D-43EE-9DC9-17A0C7A3A4F7}"/>
  </hyperlinks>
  <pageMargins left="0.70866141732283472" right="0.70866141732283472" top="0.74803149606299213" bottom="0.74803149606299213" header="0.31496062992125984" footer="0.31496062992125984"/>
  <pageSetup paperSize="9" scale="66"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6D457-5D66-4DBD-A3B4-21E7284749BD}">
  <sheetPr>
    <tabColor theme="6" tint="-0.499984740745262"/>
    <pageSetUpPr fitToPage="1"/>
  </sheetPr>
  <dimension ref="A1:W11"/>
  <sheetViews>
    <sheetView view="pageBreakPreview" zoomScaleNormal="80" zoomScaleSheetLayoutView="100" workbookViewId="0">
      <selection activeCell="J11" sqref="J11"/>
    </sheetView>
  </sheetViews>
  <sheetFormatPr baseColWidth="10" defaultColWidth="9" defaultRowHeight="15"/>
  <cols>
    <col min="1" max="1" width="31.33203125" style="1" customWidth="1"/>
    <col min="2" max="23" width="10.33203125" style="1" customWidth="1"/>
    <col min="24" max="16384" width="9" style="1"/>
  </cols>
  <sheetData>
    <row r="1" spans="1:23" ht="22">
      <c r="A1" s="12" t="s">
        <v>61</v>
      </c>
    </row>
    <row r="3" spans="1:23">
      <c r="A3" s="256" t="s">
        <v>655</v>
      </c>
    </row>
    <row r="4" spans="1:23" ht="16">
      <c r="A4" s="38"/>
      <c r="B4" s="336" t="s">
        <v>4</v>
      </c>
      <c r="C4" s="336" t="s">
        <v>5</v>
      </c>
      <c r="D4" s="336" t="s">
        <v>24</v>
      </c>
      <c r="E4" s="336" t="s">
        <v>25</v>
      </c>
      <c r="F4" s="336" t="s">
        <v>26</v>
      </c>
      <c r="G4" s="336" t="s">
        <v>9</v>
      </c>
      <c r="H4" s="336" t="s">
        <v>57</v>
      </c>
      <c r="I4" s="336" t="s">
        <v>271</v>
      </c>
      <c r="J4" s="336" t="s">
        <v>380</v>
      </c>
    </row>
    <row r="5" spans="1:23" ht="16">
      <c r="A5" s="38" t="s">
        <v>552</v>
      </c>
      <c r="B5" s="35">
        <v>9187</v>
      </c>
      <c r="C5" s="35">
        <v>9204</v>
      </c>
      <c r="D5" s="35">
        <v>8915</v>
      </c>
      <c r="E5" s="35">
        <v>9047</v>
      </c>
      <c r="F5" s="35">
        <v>9123</v>
      </c>
      <c r="G5" s="35">
        <v>8936</v>
      </c>
      <c r="H5" s="35">
        <v>8579</v>
      </c>
      <c r="I5" s="159">
        <v>8723</v>
      </c>
      <c r="J5" s="159">
        <v>8553</v>
      </c>
      <c r="N5" s="65"/>
      <c r="O5" s="65"/>
      <c r="P5" s="65"/>
      <c r="Q5" s="65"/>
      <c r="R5" s="65"/>
      <c r="S5" s="65"/>
      <c r="T5" s="65"/>
      <c r="U5" s="65"/>
      <c r="V5" s="65"/>
      <c r="W5" s="65"/>
    </row>
    <row r="6" spans="1:23" ht="16">
      <c r="A6" s="38" t="s">
        <v>553</v>
      </c>
      <c r="B6" s="35">
        <v>1138</v>
      </c>
      <c r="C6" s="35">
        <v>1282</v>
      </c>
      <c r="D6" s="35">
        <v>1375</v>
      </c>
      <c r="E6" s="35">
        <v>1383</v>
      </c>
      <c r="F6" s="35">
        <v>1331</v>
      </c>
      <c r="G6" s="57">
        <v>1405</v>
      </c>
      <c r="H6" s="57">
        <v>1334</v>
      </c>
      <c r="I6" s="59">
        <v>1095</v>
      </c>
      <c r="J6" s="59">
        <v>1077</v>
      </c>
      <c r="N6" s="65"/>
      <c r="O6" s="65"/>
      <c r="P6" s="65"/>
      <c r="Q6" s="65"/>
      <c r="R6" s="65"/>
      <c r="S6" s="66"/>
      <c r="T6" s="65"/>
      <c r="U6" s="65"/>
      <c r="V6" s="65"/>
      <c r="W6" s="65"/>
    </row>
    <row r="7" spans="1:23" ht="16">
      <c r="A7" s="38" t="s">
        <v>554</v>
      </c>
      <c r="B7" s="35">
        <v>163</v>
      </c>
      <c r="C7" s="35">
        <v>153</v>
      </c>
      <c r="D7" s="35">
        <v>162</v>
      </c>
      <c r="E7" s="35">
        <v>149</v>
      </c>
      <c r="F7" s="35">
        <v>135</v>
      </c>
      <c r="G7" s="57">
        <v>123</v>
      </c>
      <c r="H7" s="57">
        <v>99</v>
      </c>
      <c r="I7" s="159">
        <v>104</v>
      </c>
      <c r="J7" s="159">
        <v>110</v>
      </c>
      <c r="N7" s="65"/>
      <c r="O7" s="65"/>
      <c r="P7" s="65"/>
      <c r="Q7" s="65"/>
      <c r="R7" s="65"/>
      <c r="S7" s="66"/>
      <c r="T7" s="65"/>
      <c r="U7" s="65"/>
      <c r="V7" s="65"/>
      <c r="W7" s="65"/>
    </row>
    <row r="8" spans="1:23" ht="16">
      <c r="A8" s="38" t="s">
        <v>555</v>
      </c>
      <c r="B8" s="35">
        <v>274</v>
      </c>
      <c r="C8" s="35">
        <v>123</v>
      </c>
      <c r="D8" s="35">
        <v>111</v>
      </c>
      <c r="E8" s="35">
        <v>128</v>
      </c>
      <c r="F8" s="35">
        <v>145</v>
      </c>
      <c r="G8" s="35">
        <v>142</v>
      </c>
      <c r="H8" s="35">
        <v>132</v>
      </c>
      <c r="I8" s="159">
        <v>126</v>
      </c>
      <c r="J8" s="159">
        <v>123</v>
      </c>
      <c r="N8" s="65"/>
      <c r="O8" s="65"/>
      <c r="P8" s="65"/>
      <c r="Q8" s="65"/>
      <c r="R8" s="65"/>
      <c r="S8" s="65"/>
      <c r="T8" s="65"/>
      <c r="U8" s="65"/>
      <c r="V8" s="65"/>
      <c r="W8" s="65"/>
    </row>
    <row r="9" spans="1:23" ht="16">
      <c r="A9" s="38" t="s">
        <v>556</v>
      </c>
      <c r="B9" s="35">
        <v>633</v>
      </c>
      <c r="C9" s="35">
        <v>555</v>
      </c>
      <c r="D9" s="35">
        <v>517</v>
      </c>
      <c r="E9" s="35">
        <v>486</v>
      </c>
      <c r="F9" s="35">
        <v>553</v>
      </c>
      <c r="G9" s="35">
        <v>493</v>
      </c>
      <c r="H9" s="35">
        <v>347</v>
      </c>
      <c r="I9" s="159">
        <v>304</v>
      </c>
      <c r="J9" s="159">
        <v>346</v>
      </c>
      <c r="N9" s="65"/>
      <c r="O9" s="65"/>
      <c r="P9" s="65"/>
      <c r="Q9" s="65"/>
      <c r="R9" s="65"/>
      <c r="S9" s="65"/>
      <c r="T9" s="65"/>
      <c r="U9" s="65"/>
      <c r="V9" s="65"/>
      <c r="W9" s="65"/>
    </row>
    <row r="11" spans="1:23" ht="16">
      <c r="H11" s="182"/>
      <c r="I11" s="182"/>
      <c r="J11" s="158" t="s">
        <v>289</v>
      </c>
    </row>
  </sheetData>
  <phoneticPr fontId="2"/>
  <hyperlinks>
    <hyperlink ref="J11" location="説明・目次!A1" display="目次に戻る" xr:uid="{5FA045C1-CE6A-4874-A855-0BC9AF502A56}"/>
  </hyperlinks>
  <pageMargins left="0.70866141732283472" right="0.70866141732283472" top="0.74803149606299213" bottom="0.74803149606299213" header="0.31496062992125984" footer="0.31496062992125984"/>
  <pageSetup paperSize="9" scale="66" fitToHeight="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F93E5-8411-437F-AE61-ABC5A21D3535}">
  <sheetPr>
    <tabColor theme="6" tint="-0.499984740745262"/>
    <pageSetUpPr fitToPage="1"/>
  </sheetPr>
  <dimension ref="A1:W25"/>
  <sheetViews>
    <sheetView view="pageBreakPreview" zoomScaleNormal="80" zoomScaleSheetLayoutView="100" workbookViewId="0">
      <selection activeCell="J22" sqref="J22"/>
    </sheetView>
  </sheetViews>
  <sheetFormatPr baseColWidth="10" defaultColWidth="9" defaultRowHeight="15"/>
  <cols>
    <col min="1" max="1" width="31.33203125" style="1" customWidth="1"/>
    <col min="2" max="23" width="10.33203125" style="1" customWidth="1"/>
    <col min="24" max="16384" width="9" style="1"/>
  </cols>
  <sheetData>
    <row r="1" spans="1:23" ht="22">
      <c r="A1" s="12" t="s">
        <v>61</v>
      </c>
    </row>
    <row r="3" spans="1:23">
      <c r="A3" s="257" t="s">
        <v>654</v>
      </c>
    </row>
    <row r="4" spans="1:23" ht="16">
      <c r="A4" s="38"/>
      <c r="B4" s="336" t="s">
        <v>4</v>
      </c>
      <c r="C4" s="336" t="s">
        <v>5</v>
      </c>
      <c r="D4" s="336" t="s">
        <v>24</v>
      </c>
      <c r="E4" s="336" t="s">
        <v>25</v>
      </c>
      <c r="F4" s="336" t="s">
        <v>26</v>
      </c>
      <c r="G4" s="336" t="s">
        <v>9</v>
      </c>
      <c r="H4" s="336" t="s">
        <v>57</v>
      </c>
      <c r="I4" s="336" t="s">
        <v>271</v>
      </c>
      <c r="J4" s="336" t="s">
        <v>380</v>
      </c>
    </row>
    <row r="5" spans="1:23" ht="16">
      <c r="A5" s="38" t="s">
        <v>557</v>
      </c>
      <c r="B5" s="35">
        <v>1949</v>
      </c>
      <c r="C5" s="35">
        <v>2037</v>
      </c>
      <c r="D5" s="35">
        <v>4134</v>
      </c>
      <c r="E5" s="35">
        <v>4496</v>
      </c>
      <c r="F5" s="35">
        <v>4430</v>
      </c>
      <c r="G5" s="35">
        <v>4295</v>
      </c>
      <c r="H5" s="35">
        <v>4206</v>
      </c>
      <c r="I5" s="35">
        <v>4228</v>
      </c>
      <c r="J5" s="35">
        <v>4109</v>
      </c>
      <c r="N5" s="65"/>
      <c r="O5" s="65"/>
      <c r="P5" s="65"/>
      <c r="Q5" s="65"/>
      <c r="R5" s="65"/>
      <c r="S5" s="65"/>
      <c r="T5" s="65"/>
      <c r="U5" s="65"/>
      <c r="V5" s="65"/>
      <c r="W5" s="65"/>
    </row>
    <row r="6" spans="1:23" ht="16">
      <c r="A6" s="38" t="s">
        <v>558</v>
      </c>
      <c r="B6" s="35">
        <v>206</v>
      </c>
      <c r="C6" s="35">
        <v>252</v>
      </c>
      <c r="D6" s="35">
        <v>262</v>
      </c>
      <c r="E6" s="35">
        <v>239</v>
      </c>
      <c r="F6" s="35">
        <v>269</v>
      </c>
      <c r="G6" s="35">
        <v>342</v>
      </c>
      <c r="H6" s="35">
        <v>259</v>
      </c>
      <c r="I6" s="35">
        <v>264</v>
      </c>
      <c r="J6" s="35">
        <v>284.85199999999998</v>
      </c>
      <c r="N6" s="65"/>
      <c r="O6" s="65"/>
      <c r="P6" s="65"/>
      <c r="Q6" s="65"/>
      <c r="R6" s="65"/>
      <c r="S6" s="65"/>
      <c r="T6" s="65"/>
      <c r="U6" s="65"/>
      <c r="V6" s="65"/>
      <c r="W6" s="65"/>
    </row>
    <row r="7" spans="1:23" ht="32">
      <c r="A7" s="38" t="s">
        <v>559</v>
      </c>
      <c r="B7" s="35">
        <v>25</v>
      </c>
      <c r="C7" s="35">
        <v>27</v>
      </c>
      <c r="D7" s="35">
        <v>22</v>
      </c>
      <c r="E7" s="35">
        <v>29</v>
      </c>
      <c r="F7" s="35">
        <v>27</v>
      </c>
      <c r="G7" s="35">
        <v>30</v>
      </c>
      <c r="H7" s="35">
        <v>59</v>
      </c>
      <c r="I7" s="35">
        <v>60</v>
      </c>
      <c r="J7" s="35">
        <v>58.203000000000003</v>
      </c>
      <c r="N7" s="65"/>
      <c r="O7" s="65"/>
      <c r="P7" s="65"/>
      <c r="Q7" s="65"/>
      <c r="R7" s="65"/>
      <c r="S7" s="65"/>
      <c r="T7" s="65"/>
      <c r="U7" s="65"/>
      <c r="V7" s="65"/>
      <c r="W7" s="65"/>
    </row>
    <row r="8" spans="1:23" ht="16">
      <c r="A8" s="38" t="s">
        <v>560</v>
      </c>
      <c r="B8" s="35">
        <v>92</v>
      </c>
      <c r="C8" s="35">
        <v>95</v>
      </c>
      <c r="D8" s="35">
        <v>242</v>
      </c>
      <c r="E8" s="35">
        <v>253</v>
      </c>
      <c r="F8" s="35">
        <v>253</v>
      </c>
      <c r="G8" s="35">
        <v>254</v>
      </c>
      <c r="H8" s="35">
        <v>249</v>
      </c>
      <c r="I8" s="35">
        <v>245</v>
      </c>
      <c r="J8" s="35">
        <v>241.268</v>
      </c>
      <c r="N8" s="65"/>
      <c r="O8" s="65"/>
      <c r="P8" s="65"/>
      <c r="Q8" s="65"/>
      <c r="R8" s="65"/>
      <c r="S8" s="65"/>
      <c r="T8" s="65"/>
      <c r="U8" s="65"/>
      <c r="V8" s="65"/>
      <c r="W8" s="65"/>
    </row>
    <row r="9" spans="1:23" ht="16">
      <c r="A9" s="38" t="s">
        <v>561</v>
      </c>
      <c r="B9" s="35">
        <v>22</v>
      </c>
      <c r="C9" s="35">
        <v>24</v>
      </c>
      <c r="D9" s="35">
        <v>47</v>
      </c>
      <c r="E9" s="35">
        <v>58</v>
      </c>
      <c r="F9" s="35">
        <v>60</v>
      </c>
      <c r="G9" s="35">
        <v>56</v>
      </c>
      <c r="H9" s="35">
        <v>65</v>
      </c>
      <c r="I9" s="35">
        <v>68</v>
      </c>
      <c r="J9" s="35">
        <v>65.742000000000004</v>
      </c>
      <c r="N9" s="65"/>
      <c r="O9" s="65"/>
      <c r="P9" s="65"/>
      <c r="Q9" s="65"/>
      <c r="R9" s="65"/>
      <c r="S9" s="65"/>
      <c r="T9" s="65"/>
      <c r="U9" s="65"/>
      <c r="V9" s="65"/>
      <c r="W9" s="65"/>
    </row>
    <row r="10" spans="1:23" ht="16">
      <c r="A10" s="38" t="s">
        <v>562</v>
      </c>
      <c r="B10" s="35">
        <v>4</v>
      </c>
      <c r="C10" s="35">
        <v>4</v>
      </c>
      <c r="D10" s="35">
        <v>4</v>
      </c>
      <c r="E10" s="35">
        <v>4</v>
      </c>
      <c r="F10" s="35">
        <v>4</v>
      </c>
      <c r="G10" s="35">
        <v>4</v>
      </c>
      <c r="H10" s="35">
        <v>4</v>
      </c>
      <c r="I10" s="35">
        <v>4</v>
      </c>
      <c r="J10" s="35">
        <v>4.617</v>
      </c>
      <c r="N10" s="65"/>
      <c r="O10" s="65"/>
      <c r="P10" s="65"/>
      <c r="Q10" s="65"/>
      <c r="R10" s="65"/>
      <c r="S10" s="65"/>
      <c r="T10" s="65"/>
      <c r="U10" s="65"/>
      <c r="V10" s="65"/>
      <c r="W10" s="65"/>
    </row>
    <row r="11" spans="1:23" ht="16">
      <c r="A11" s="38" t="s">
        <v>563</v>
      </c>
      <c r="B11" s="35">
        <v>13</v>
      </c>
      <c r="C11" s="35">
        <v>13</v>
      </c>
      <c r="D11" s="35">
        <v>18</v>
      </c>
      <c r="E11" s="35">
        <v>18</v>
      </c>
      <c r="F11" s="35">
        <v>21</v>
      </c>
      <c r="G11" s="35">
        <v>17</v>
      </c>
      <c r="H11" s="35">
        <v>18</v>
      </c>
      <c r="I11" s="35">
        <v>18</v>
      </c>
      <c r="J11" s="35">
        <v>18.384</v>
      </c>
      <c r="N11" s="65"/>
      <c r="O11" s="65"/>
      <c r="P11" s="65"/>
      <c r="Q11" s="65"/>
      <c r="R11" s="65"/>
      <c r="S11" s="65"/>
      <c r="T11" s="65"/>
      <c r="U11" s="65"/>
      <c r="V11" s="65"/>
      <c r="W11" s="65"/>
    </row>
    <row r="12" spans="1:23" ht="16">
      <c r="A12" s="38" t="s">
        <v>564</v>
      </c>
      <c r="B12" s="35">
        <v>0</v>
      </c>
      <c r="C12" s="35">
        <v>0</v>
      </c>
      <c r="D12" s="35">
        <v>0</v>
      </c>
      <c r="E12" s="35">
        <v>0</v>
      </c>
      <c r="F12" s="35">
        <v>0</v>
      </c>
      <c r="G12" s="35">
        <v>0</v>
      </c>
      <c r="H12" s="35">
        <v>0</v>
      </c>
      <c r="I12" s="35">
        <v>0</v>
      </c>
      <c r="J12" s="35">
        <v>0</v>
      </c>
      <c r="N12" s="65"/>
      <c r="O12" s="65"/>
      <c r="P12" s="65"/>
      <c r="Q12" s="65"/>
      <c r="R12" s="65"/>
      <c r="S12" s="65"/>
      <c r="T12" s="65"/>
      <c r="U12" s="65"/>
      <c r="V12" s="65"/>
      <c r="W12" s="65"/>
    </row>
    <row r="13" spans="1:23" ht="16">
      <c r="A13" s="38" t="s">
        <v>565</v>
      </c>
      <c r="B13" s="35">
        <v>54</v>
      </c>
      <c r="C13" s="35">
        <v>59</v>
      </c>
      <c r="D13" s="35">
        <v>94</v>
      </c>
      <c r="E13" s="35">
        <v>97</v>
      </c>
      <c r="F13" s="35">
        <v>106</v>
      </c>
      <c r="G13" s="35">
        <v>107</v>
      </c>
      <c r="H13" s="35">
        <v>111</v>
      </c>
      <c r="I13" s="35">
        <v>108</v>
      </c>
      <c r="J13" s="35">
        <v>109.143</v>
      </c>
      <c r="N13" s="65"/>
      <c r="O13" s="65"/>
      <c r="P13" s="65"/>
      <c r="Q13" s="65"/>
      <c r="R13" s="65"/>
      <c r="S13" s="65"/>
      <c r="T13" s="65"/>
      <c r="U13" s="65"/>
      <c r="V13" s="65"/>
      <c r="W13" s="65"/>
    </row>
    <row r="14" spans="1:23" ht="16">
      <c r="A14" s="38" t="s">
        <v>566</v>
      </c>
      <c r="B14" s="35">
        <v>123</v>
      </c>
      <c r="C14" s="35">
        <v>100</v>
      </c>
      <c r="D14" s="35">
        <v>113</v>
      </c>
      <c r="E14" s="35">
        <v>119</v>
      </c>
      <c r="F14" s="35">
        <v>119</v>
      </c>
      <c r="G14" s="35">
        <v>111</v>
      </c>
      <c r="H14" s="35">
        <v>116</v>
      </c>
      <c r="I14" s="35">
        <v>131</v>
      </c>
      <c r="J14" s="35">
        <v>131.42400000000001</v>
      </c>
      <c r="N14" s="65"/>
      <c r="O14" s="65"/>
      <c r="P14" s="65"/>
      <c r="Q14" s="65"/>
      <c r="R14" s="65"/>
      <c r="S14" s="65"/>
      <c r="T14" s="65"/>
      <c r="U14" s="65"/>
      <c r="V14" s="65"/>
      <c r="W14" s="65"/>
    </row>
    <row r="15" spans="1:23" ht="16">
      <c r="A15" s="38" t="s">
        <v>567</v>
      </c>
      <c r="B15" s="35">
        <v>3767</v>
      </c>
      <c r="C15" s="35">
        <v>3715</v>
      </c>
      <c r="D15" s="35">
        <v>4965</v>
      </c>
      <c r="E15" s="35">
        <v>4687</v>
      </c>
      <c r="F15" s="35">
        <v>4570</v>
      </c>
      <c r="G15" s="35">
        <v>4510</v>
      </c>
      <c r="H15" s="35">
        <v>4653</v>
      </c>
      <c r="I15" s="35">
        <v>4647</v>
      </c>
      <c r="J15" s="35">
        <v>4680</v>
      </c>
      <c r="N15" s="65"/>
      <c r="O15" s="65"/>
      <c r="P15" s="65"/>
      <c r="Q15" s="65"/>
      <c r="R15" s="65"/>
      <c r="S15" s="65"/>
      <c r="T15" s="65"/>
      <c r="U15" s="65"/>
      <c r="V15" s="65"/>
      <c r="W15" s="65"/>
    </row>
    <row r="16" spans="1:23" ht="16">
      <c r="A16" s="38" t="s">
        <v>568</v>
      </c>
      <c r="B16" s="35">
        <v>1071</v>
      </c>
      <c r="C16" s="35">
        <v>1106</v>
      </c>
      <c r="D16" s="35">
        <v>1317</v>
      </c>
      <c r="E16" s="35">
        <v>1415</v>
      </c>
      <c r="F16" s="35">
        <v>1452</v>
      </c>
      <c r="G16" s="35">
        <v>1432</v>
      </c>
      <c r="H16" s="35">
        <v>1438</v>
      </c>
      <c r="I16" s="35">
        <v>1432</v>
      </c>
      <c r="J16" s="35">
        <v>1417</v>
      </c>
      <c r="N16" s="65"/>
      <c r="O16" s="65"/>
      <c r="P16" s="65"/>
      <c r="Q16" s="65"/>
      <c r="R16" s="65"/>
      <c r="S16" s="65"/>
      <c r="T16" s="65"/>
      <c r="U16" s="65"/>
      <c r="V16" s="65"/>
      <c r="W16" s="65"/>
    </row>
    <row r="17" spans="1:23" ht="16">
      <c r="A17" s="38" t="s">
        <v>569</v>
      </c>
      <c r="B17" s="35">
        <v>0</v>
      </c>
      <c r="C17" s="35">
        <v>0</v>
      </c>
      <c r="D17" s="35">
        <v>0</v>
      </c>
      <c r="E17" s="35">
        <v>0</v>
      </c>
      <c r="F17" s="35">
        <v>0</v>
      </c>
      <c r="G17" s="35">
        <v>0</v>
      </c>
      <c r="H17" s="35">
        <v>0</v>
      </c>
      <c r="I17" s="35">
        <v>0</v>
      </c>
      <c r="J17" s="35">
        <v>0</v>
      </c>
      <c r="N17" s="65"/>
      <c r="O17" s="65"/>
      <c r="P17" s="65"/>
      <c r="Q17" s="65"/>
      <c r="R17" s="65"/>
      <c r="S17" s="65"/>
      <c r="T17" s="65"/>
      <c r="U17" s="65"/>
      <c r="V17" s="65"/>
      <c r="W17" s="65"/>
    </row>
    <row r="18" spans="1:23" ht="16">
      <c r="A18" s="38" t="s">
        <v>570</v>
      </c>
      <c r="B18" s="35">
        <v>0</v>
      </c>
      <c r="C18" s="35">
        <v>0</v>
      </c>
      <c r="D18" s="35">
        <v>0</v>
      </c>
      <c r="E18" s="35">
        <v>0</v>
      </c>
      <c r="F18" s="35">
        <v>0</v>
      </c>
      <c r="G18" s="35">
        <v>0</v>
      </c>
      <c r="H18" s="35">
        <v>0</v>
      </c>
      <c r="I18" s="35">
        <v>0</v>
      </c>
      <c r="J18" s="35">
        <v>0</v>
      </c>
      <c r="N18" s="65"/>
      <c r="O18" s="65"/>
      <c r="P18" s="65"/>
      <c r="Q18" s="65"/>
      <c r="R18" s="65"/>
      <c r="S18" s="65"/>
      <c r="T18" s="65"/>
      <c r="U18" s="65"/>
      <c r="V18" s="65"/>
      <c r="W18" s="65"/>
    </row>
    <row r="19" spans="1:23" ht="16">
      <c r="A19" s="38" t="s">
        <v>571</v>
      </c>
      <c r="B19" s="35">
        <v>8</v>
      </c>
      <c r="C19" s="35">
        <v>8</v>
      </c>
      <c r="D19" s="35">
        <v>7</v>
      </c>
      <c r="E19" s="35">
        <v>8</v>
      </c>
      <c r="F19" s="35">
        <v>8</v>
      </c>
      <c r="G19" s="35">
        <v>7</v>
      </c>
      <c r="H19" s="35">
        <v>6</v>
      </c>
      <c r="I19" s="35">
        <v>5</v>
      </c>
      <c r="J19" s="35">
        <v>5.125</v>
      </c>
      <c r="N19" s="65"/>
      <c r="O19" s="65"/>
      <c r="P19" s="65"/>
      <c r="Q19" s="65"/>
      <c r="R19" s="65"/>
      <c r="S19" s="65"/>
      <c r="T19" s="65"/>
      <c r="U19" s="65"/>
      <c r="V19" s="65"/>
      <c r="W19" s="65"/>
    </row>
    <row r="20" spans="1:23" ht="16">
      <c r="A20" s="38" t="s">
        <v>572</v>
      </c>
      <c r="B20" s="35">
        <v>7345</v>
      </c>
      <c r="C20" s="35">
        <v>7450</v>
      </c>
      <c r="D20" s="35">
        <v>11225</v>
      </c>
      <c r="E20" s="35">
        <v>11423</v>
      </c>
      <c r="F20" s="35">
        <v>11319</v>
      </c>
      <c r="G20" s="35">
        <v>11165</v>
      </c>
      <c r="H20" s="35">
        <v>11184</v>
      </c>
      <c r="I20" s="35">
        <f>SUM(I5:I19)</f>
        <v>11210</v>
      </c>
      <c r="J20" s="35">
        <v>11124.758000000002</v>
      </c>
      <c r="N20" s="65"/>
      <c r="O20" s="65"/>
      <c r="P20" s="65"/>
      <c r="Q20" s="65"/>
      <c r="R20" s="65"/>
      <c r="S20" s="65"/>
      <c r="T20" s="65"/>
      <c r="U20" s="65"/>
      <c r="V20" s="65"/>
      <c r="W20" s="65"/>
    </row>
    <row r="21" spans="1:23" ht="21.75" customHeight="1">
      <c r="A21" s="345" t="s">
        <v>65</v>
      </c>
      <c r="B21" s="345"/>
      <c r="C21" s="345"/>
      <c r="D21" s="345"/>
      <c r="E21" s="345"/>
      <c r="F21" s="345"/>
      <c r="G21" s="345"/>
      <c r="H21" s="345"/>
      <c r="I21" s="345"/>
      <c r="J21" s="345"/>
    </row>
    <row r="22" spans="1:23" ht="16">
      <c r="H22" s="182"/>
      <c r="I22" s="182"/>
      <c r="J22" s="158" t="s">
        <v>289</v>
      </c>
    </row>
    <row r="25" spans="1:23">
      <c r="H25" s="65"/>
      <c r="I25" s="65"/>
    </row>
  </sheetData>
  <mergeCells count="1">
    <mergeCell ref="A21:J21"/>
  </mergeCells>
  <phoneticPr fontId="2"/>
  <hyperlinks>
    <hyperlink ref="J22" location="説明・目次!A1" display="目次に戻る" xr:uid="{29A81EAF-CB39-4DFC-9033-62B2AD2CB897}"/>
  </hyperlinks>
  <pageMargins left="0.70866141732283472" right="0.70866141732283472" top="0.74803149606299213" bottom="0.74803149606299213" header="0.31496062992125984" footer="0.31496062992125984"/>
  <pageSetup paperSize="9" scale="66" fitToHeight="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1F86D-E827-4C67-9683-71CDDE320323}">
  <sheetPr>
    <tabColor theme="6" tint="-0.499984740745262"/>
    <pageSetUpPr fitToPage="1"/>
  </sheetPr>
  <dimension ref="A1:T10"/>
  <sheetViews>
    <sheetView view="pageBreakPreview" zoomScaleNormal="80" zoomScaleSheetLayoutView="100" workbookViewId="0">
      <selection activeCell="N10" sqref="N10"/>
    </sheetView>
  </sheetViews>
  <sheetFormatPr baseColWidth="10" defaultColWidth="9" defaultRowHeight="15"/>
  <cols>
    <col min="1" max="1" width="31.33203125" style="1" customWidth="1"/>
    <col min="2" max="23" width="10.33203125" style="1" customWidth="1"/>
    <col min="24" max="16384" width="9" style="1"/>
  </cols>
  <sheetData>
    <row r="1" spans="1:20" ht="22">
      <c r="A1" s="12" t="s">
        <v>61</v>
      </c>
    </row>
    <row r="3" spans="1:20">
      <c r="A3" s="256" t="s">
        <v>653</v>
      </c>
    </row>
    <row r="4" spans="1:20" ht="17">
      <c r="A4" s="38"/>
      <c r="B4" s="336" t="s">
        <v>10</v>
      </c>
      <c r="C4" s="336" t="s">
        <v>13</v>
      </c>
      <c r="D4" s="336" t="s">
        <v>14</v>
      </c>
      <c r="E4" s="336" t="s">
        <v>3</v>
      </c>
      <c r="F4" s="336" t="s">
        <v>4</v>
      </c>
      <c r="G4" s="336" t="s">
        <v>5</v>
      </c>
      <c r="H4" s="336" t="s">
        <v>6</v>
      </c>
      <c r="I4" s="336" t="s">
        <v>7</v>
      </c>
      <c r="J4" s="336" t="s">
        <v>8</v>
      </c>
      <c r="K4" s="336" t="s">
        <v>9</v>
      </c>
      <c r="L4" s="336" t="s">
        <v>57</v>
      </c>
      <c r="M4" s="336" t="s">
        <v>271</v>
      </c>
      <c r="N4" s="336" t="s">
        <v>380</v>
      </c>
    </row>
    <row r="5" spans="1:20" ht="16">
      <c r="A5" s="38" t="s">
        <v>545</v>
      </c>
      <c r="B5" s="38">
        <v>99</v>
      </c>
      <c r="C5" s="37">
        <v>88</v>
      </c>
      <c r="D5" s="37">
        <v>88</v>
      </c>
      <c r="E5" s="38">
        <v>89</v>
      </c>
      <c r="F5" s="5">
        <v>92</v>
      </c>
      <c r="G5" s="5">
        <v>95</v>
      </c>
      <c r="H5" s="5">
        <v>96</v>
      </c>
      <c r="I5" s="5">
        <v>98</v>
      </c>
      <c r="J5" s="159">
        <v>97</v>
      </c>
      <c r="K5" s="38">
        <v>101</v>
      </c>
      <c r="L5" s="38">
        <v>101</v>
      </c>
      <c r="M5" s="207">
        <v>99.650801726876196</v>
      </c>
      <c r="N5" s="207">
        <v>102.48099999999999</v>
      </c>
      <c r="Q5" s="77"/>
    </row>
    <row r="6" spans="1:20" ht="32">
      <c r="A6" s="38" t="s">
        <v>63</v>
      </c>
      <c r="B6" s="38">
        <v>0</v>
      </c>
      <c r="C6" s="37">
        <v>-35</v>
      </c>
      <c r="D6" s="37">
        <v>-35</v>
      </c>
      <c r="E6" s="38">
        <v>-35</v>
      </c>
      <c r="F6" s="38">
        <v>-34</v>
      </c>
      <c r="G6" s="38">
        <v>-33</v>
      </c>
      <c r="H6" s="38">
        <v>-33</v>
      </c>
      <c r="I6" s="38">
        <v>-32</v>
      </c>
      <c r="J6" s="38">
        <v>-32</v>
      </c>
      <c r="K6" s="38">
        <v>-30</v>
      </c>
      <c r="L6" s="49">
        <v>-22.0667205781495</v>
      </c>
      <c r="M6" s="49">
        <v>-29.137109346655237</v>
      </c>
      <c r="N6" s="49">
        <v>-29.137109346655237</v>
      </c>
    </row>
    <row r="7" spans="1:20" ht="16">
      <c r="A7" s="38" t="s">
        <v>422</v>
      </c>
      <c r="B7" s="37" t="s">
        <v>334</v>
      </c>
      <c r="C7" s="38" t="s">
        <v>334</v>
      </c>
      <c r="D7" s="38" t="s">
        <v>334</v>
      </c>
      <c r="E7" s="38" t="s">
        <v>334</v>
      </c>
      <c r="F7" s="38" t="s">
        <v>334</v>
      </c>
      <c r="G7" s="38" t="s">
        <v>334</v>
      </c>
      <c r="H7" s="38" t="s">
        <v>334</v>
      </c>
      <c r="I7" s="38">
        <v>0</v>
      </c>
      <c r="J7" s="56">
        <v>-1.0204081632653061</v>
      </c>
      <c r="K7" s="56">
        <v>3.0612244897959182</v>
      </c>
      <c r="L7" s="208">
        <v>3.0612244897959182</v>
      </c>
      <c r="M7" s="208">
        <v>1.6844915580369348</v>
      </c>
      <c r="N7" s="208">
        <v>4.5724489795918313</v>
      </c>
      <c r="R7" s="106"/>
      <c r="S7" s="106"/>
      <c r="T7" s="106"/>
    </row>
    <row r="8" spans="1:20">
      <c r="A8" s="345" t="s">
        <v>531</v>
      </c>
      <c r="B8" s="345"/>
      <c r="C8" s="345"/>
      <c r="D8" s="345"/>
      <c r="E8" s="345"/>
      <c r="F8" s="345"/>
      <c r="G8" s="345"/>
      <c r="H8" s="345"/>
      <c r="I8" s="345"/>
      <c r="J8" s="345"/>
      <c r="K8" s="345"/>
      <c r="L8" s="345"/>
      <c r="M8" s="345"/>
      <c r="N8" s="345"/>
    </row>
    <row r="9" spans="1:20">
      <c r="A9" s="117"/>
      <c r="B9" s="117"/>
      <c r="C9" s="117"/>
      <c r="D9" s="117"/>
      <c r="E9" s="117"/>
      <c r="F9" s="117"/>
      <c r="G9" s="117"/>
      <c r="H9" s="117"/>
      <c r="I9" s="117"/>
      <c r="J9" s="117"/>
      <c r="K9" s="117"/>
      <c r="L9" s="117"/>
      <c r="M9" s="117"/>
      <c r="N9" s="117"/>
      <c r="O9" s="117"/>
      <c r="P9" s="117"/>
      <c r="Q9" s="117"/>
    </row>
    <row r="10" spans="1:20" ht="16">
      <c r="L10" s="182"/>
      <c r="M10" s="182"/>
      <c r="N10" s="158" t="s">
        <v>289</v>
      </c>
    </row>
  </sheetData>
  <mergeCells count="1">
    <mergeCell ref="A8:N8"/>
  </mergeCells>
  <phoneticPr fontId="2"/>
  <hyperlinks>
    <hyperlink ref="N10" location="説明・目次!A1" display="目次に戻る" xr:uid="{7667E87F-F681-42E2-9A4C-5EA6F75F511B}"/>
  </hyperlinks>
  <pageMargins left="0.70866141732283472" right="0.70866141732283472" top="0.74803149606299213" bottom="0.74803149606299213" header="0.31496062992125984" footer="0.31496062992125984"/>
  <pageSetup paperSize="9" scale="49" fitToHeight="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B0C34-FD2D-41B1-A007-831EEBF32854}">
  <sheetPr>
    <tabColor theme="6" tint="-0.499984740745262"/>
    <pageSetUpPr fitToPage="1"/>
  </sheetPr>
  <dimension ref="A1:S11"/>
  <sheetViews>
    <sheetView view="pageBreakPreview" zoomScaleNormal="80" zoomScaleSheetLayoutView="100" workbookViewId="0">
      <selection activeCell="N11" sqref="N11"/>
    </sheetView>
  </sheetViews>
  <sheetFormatPr baseColWidth="10" defaultColWidth="9" defaultRowHeight="15"/>
  <cols>
    <col min="1" max="1" width="31.33203125" style="1" customWidth="1"/>
    <col min="2" max="23" width="10.33203125" style="1" customWidth="1"/>
    <col min="24" max="16384" width="9" style="1"/>
  </cols>
  <sheetData>
    <row r="1" spans="1:19" ht="22">
      <c r="A1" s="12" t="s">
        <v>61</v>
      </c>
    </row>
    <row r="3" spans="1:19">
      <c r="A3" s="46" t="s">
        <v>652</v>
      </c>
    </row>
    <row r="4" spans="1:19" ht="17">
      <c r="A4" s="38"/>
      <c r="B4" s="336" t="s">
        <v>10</v>
      </c>
      <c r="C4" s="336" t="s">
        <v>13</v>
      </c>
      <c r="D4" s="336" t="s">
        <v>14</v>
      </c>
      <c r="E4" s="336" t="s">
        <v>3</v>
      </c>
      <c r="F4" s="336" t="s">
        <v>4</v>
      </c>
      <c r="G4" s="336" t="s">
        <v>5</v>
      </c>
      <c r="H4" s="336" t="s">
        <v>6</v>
      </c>
      <c r="I4" s="336" t="s">
        <v>7</v>
      </c>
      <c r="J4" s="336" t="s">
        <v>8</v>
      </c>
      <c r="K4" s="336" t="s">
        <v>9</v>
      </c>
      <c r="L4" s="336" t="s">
        <v>57</v>
      </c>
      <c r="M4" s="336" t="s">
        <v>271</v>
      </c>
      <c r="N4" s="336" t="s">
        <v>380</v>
      </c>
    </row>
    <row r="5" spans="1:19" ht="16">
      <c r="A5" s="38" t="s">
        <v>535</v>
      </c>
      <c r="B5" s="38">
        <v>10</v>
      </c>
      <c r="C5" s="37">
        <v>6</v>
      </c>
      <c r="D5" s="37">
        <v>6</v>
      </c>
      <c r="E5" s="38">
        <v>9</v>
      </c>
      <c r="F5" s="38">
        <v>10</v>
      </c>
      <c r="G5" s="38">
        <v>10</v>
      </c>
      <c r="H5" s="38">
        <v>10</v>
      </c>
      <c r="I5" s="38">
        <v>11</v>
      </c>
      <c r="J5" s="38">
        <v>10</v>
      </c>
      <c r="K5" s="38">
        <v>11</v>
      </c>
      <c r="L5" s="38">
        <v>11</v>
      </c>
      <c r="M5" s="38">
        <v>10</v>
      </c>
      <c r="N5" s="38">
        <v>10</v>
      </c>
      <c r="O5" s="107"/>
      <c r="P5" s="107"/>
      <c r="Q5" s="107"/>
      <c r="R5" s="107"/>
      <c r="S5" s="107"/>
    </row>
    <row r="6" spans="1:19" ht="16">
      <c r="A6" s="38" t="s">
        <v>536</v>
      </c>
      <c r="B6" s="38">
        <v>1</v>
      </c>
      <c r="C6" s="37">
        <v>1</v>
      </c>
      <c r="D6" s="37">
        <v>1</v>
      </c>
      <c r="E6" s="38">
        <v>1</v>
      </c>
      <c r="F6" s="38">
        <v>0</v>
      </c>
      <c r="G6" s="38">
        <v>1</v>
      </c>
      <c r="H6" s="38">
        <v>1</v>
      </c>
      <c r="I6" s="38">
        <v>1</v>
      </c>
      <c r="J6" s="38">
        <v>1</v>
      </c>
      <c r="K6" s="38">
        <v>0</v>
      </c>
      <c r="L6" s="38">
        <v>0</v>
      </c>
      <c r="M6" s="38">
        <v>1</v>
      </c>
      <c r="N6" s="38">
        <v>1</v>
      </c>
      <c r="O6" s="107"/>
      <c r="P6" s="107"/>
      <c r="Q6" s="107"/>
      <c r="R6" s="107"/>
      <c r="S6" s="107"/>
    </row>
    <row r="7" spans="1:19" ht="16">
      <c r="A7" s="38" t="s">
        <v>537</v>
      </c>
      <c r="B7" s="38">
        <v>0</v>
      </c>
      <c r="C7" s="37">
        <v>0</v>
      </c>
      <c r="D7" s="37">
        <v>0</v>
      </c>
      <c r="E7" s="38">
        <v>0</v>
      </c>
      <c r="F7" s="38">
        <v>0</v>
      </c>
      <c r="G7" s="38">
        <v>0</v>
      </c>
      <c r="H7" s="38">
        <v>0</v>
      </c>
      <c r="I7" s="38">
        <v>0</v>
      </c>
      <c r="J7" s="38">
        <v>0</v>
      </c>
      <c r="K7" s="38">
        <v>0</v>
      </c>
      <c r="L7" s="38">
        <v>0</v>
      </c>
      <c r="M7" s="38">
        <v>0</v>
      </c>
      <c r="N7" s="38">
        <v>0</v>
      </c>
      <c r="O7" s="107"/>
      <c r="P7" s="107"/>
      <c r="Q7" s="107"/>
      <c r="R7" s="107"/>
      <c r="S7" s="107"/>
    </row>
    <row r="8" spans="1:19" ht="16">
      <c r="A8" s="38" t="s">
        <v>538</v>
      </c>
      <c r="B8" s="38">
        <v>88</v>
      </c>
      <c r="C8" s="37">
        <v>93</v>
      </c>
      <c r="D8" s="37">
        <v>93</v>
      </c>
      <c r="E8" s="38">
        <v>89</v>
      </c>
      <c r="F8" s="38">
        <v>89</v>
      </c>
      <c r="G8" s="38">
        <v>88</v>
      </c>
      <c r="H8" s="38">
        <v>88</v>
      </c>
      <c r="I8" s="38">
        <v>87</v>
      </c>
      <c r="J8" s="38">
        <v>88</v>
      </c>
      <c r="K8" s="38">
        <v>88</v>
      </c>
      <c r="L8" s="38">
        <v>88</v>
      </c>
      <c r="M8" s="38">
        <v>88</v>
      </c>
      <c r="N8" s="38">
        <v>88</v>
      </c>
      <c r="O8" s="107"/>
      <c r="P8" s="107"/>
      <c r="Q8" s="107"/>
      <c r="R8" s="107"/>
      <c r="S8" s="107"/>
    </row>
    <row r="9" spans="1:19" ht="16">
      <c r="A9" s="38" t="s">
        <v>539</v>
      </c>
      <c r="B9" s="38">
        <v>1</v>
      </c>
      <c r="C9" s="37">
        <v>0</v>
      </c>
      <c r="D9" s="37">
        <v>0</v>
      </c>
      <c r="E9" s="38">
        <v>1</v>
      </c>
      <c r="F9" s="38">
        <v>1</v>
      </c>
      <c r="G9" s="38">
        <v>1</v>
      </c>
      <c r="H9" s="38">
        <v>1</v>
      </c>
      <c r="I9" s="38">
        <v>1</v>
      </c>
      <c r="J9" s="38">
        <v>1</v>
      </c>
      <c r="K9" s="38">
        <v>1</v>
      </c>
      <c r="L9" s="38">
        <v>1</v>
      </c>
      <c r="M9" s="38">
        <v>1</v>
      </c>
      <c r="N9" s="38">
        <v>1</v>
      </c>
      <c r="O9" s="107"/>
      <c r="P9" s="107"/>
      <c r="Q9" s="107"/>
      <c r="R9" s="107"/>
      <c r="S9" s="107"/>
    </row>
    <row r="11" spans="1:19" ht="16">
      <c r="L11" s="182"/>
      <c r="M11" s="182"/>
      <c r="N11" s="158" t="s">
        <v>289</v>
      </c>
    </row>
  </sheetData>
  <phoneticPr fontId="2"/>
  <hyperlinks>
    <hyperlink ref="N11" location="説明・目次!A1" display="目次に戻る" xr:uid="{4126E6F3-5560-4D1C-BDA6-56C253AECF9A}"/>
  </hyperlinks>
  <pageMargins left="0.70866141732283472" right="0.70866141732283472" top="0.74803149606299213" bottom="0.74803149606299213" header="0.31496062992125984" footer="0.31496062992125984"/>
  <pageSetup paperSize="9" scale="49" fitToHeight="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pageSetUpPr fitToPage="1"/>
  </sheetPr>
  <dimension ref="A1:V10"/>
  <sheetViews>
    <sheetView view="pageBreakPreview" zoomScaleNormal="80" zoomScaleSheetLayoutView="100" workbookViewId="0">
      <selection activeCell="O10" sqref="O10"/>
    </sheetView>
  </sheetViews>
  <sheetFormatPr baseColWidth="10" defaultColWidth="9" defaultRowHeight="15"/>
  <cols>
    <col min="1" max="1" width="36.5" style="1" customWidth="1"/>
    <col min="2" max="14" width="10.33203125" style="1" customWidth="1"/>
    <col min="15" max="15" width="11.33203125" style="1" customWidth="1"/>
    <col min="16" max="23" width="10.33203125" style="1" customWidth="1"/>
    <col min="24" max="16384" width="9" style="1"/>
  </cols>
  <sheetData>
    <row r="1" spans="1:22" ht="22">
      <c r="A1" s="12" t="s">
        <v>61</v>
      </c>
    </row>
    <row r="3" spans="1:22" ht="16">
      <c r="A3" s="257" t="s">
        <v>651</v>
      </c>
    </row>
    <row r="4" spans="1:22" ht="17">
      <c r="A4" s="38"/>
      <c r="B4" s="336" t="s">
        <v>10</v>
      </c>
      <c r="C4" s="336" t="s">
        <v>13</v>
      </c>
      <c r="D4" s="336" t="s">
        <v>14</v>
      </c>
      <c r="E4" s="336" t="s">
        <v>3</v>
      </c>
      <c r="F4" s="336" t="s">
        <v>4</v>
      </c>
      <c r="G4" s="336" t="s">
        <v>5</v>
      </c>
      <c r="H4" s="336" t="s">
        <v>6</v>
      </c>
      <c r="I4" s="336" t="s">
        <v>7</v>
      </c>
      <c r="J4" s="336" t="s">
        <v>8</v>
      </c>
      <c r="K4" s="336" t="s">
        <v>9</v>
      </c>
      <c r="L4" s="336" t="s">
        <v>57</v>
      </c>
      <c r="M4" s="336" t="s">
        <v>271</v>
      </c>
      <c r="N4" s="336" t="s">
        <v>380</v>
      </c>
      <c r="O4" s="336" t="s">
        <v>162</v>
      </c>
    </row>
    <row r="5" spans="1:22" ht="16">
      <c r="A5" s="38" t="s">
        <v>573</v>
      </c>
      <c r="B5" s="36">
        <v>2378</v>
      </c>
      <c r="C5" s="57">
        <v>2552</v>
      </c>
      <c r="D5" s="57">
        <v>2552</v>
      </c>
      <c r="E5" s="35">
        <v>2704</v>
      </c>
      <c r="F5" s="36">
        <v>2811</v>
      </c>
      <c r="G5" s="36">
        <v>2849</v>
      </c>
      <c r="H5" s="36">
        <v>2970</v>
      </c>
      <c r="I5" s="36">
        <v>2961</v>
      </c>
      <c r="J5" s="188">
        <v>2924</v>
      </c>
      <c r="K5" s="35">
        <v>2819</v>
      </c>
      <c r="L5" s="35">
        <v>2876</v>
      </c>
      <c r="M5" s="35">
        <v>2968</v>
      </c>
      <c r="N5" s="35">
        <v>2984</v>
      </c>
      <c r="O5" s="53" t="s">
        <v>199</v>
      </c>
      <c r="P5" s="108"/>
      <c r="Q5" s="108"/>
      <c r="R5" s="65"/>
      <c r="S5" s="106"/>
      <c r="T5" s="106"/>
      <c r="U5" s="106"/>
      <c r="V5" s="106"/>
    </row>
    <row r="6" spans="1:22" ht="16">
      <c r="A6" s="38" t="s">
        <v>63</v>
      </c>
      <c r="B6" s="38">
        <v>0</v>
      </c>
      <c r="C6" s="37">
        <v>-15</v>
      </c>
      <c r="D6" s="37">
        <v>-15</v>
      </c>
      <c r="E6" s="38">
        <v>-16</v>
      </c>
      <c r="F6" s="38">
        <v>-18</v>
      </c>
      <c r="G6" s="38">
        <v>-21</v>
      </c>
      <c r="H6" s="38">
        <v>-17</v>
      </c>
      <c r="I6" s="38">
        <v>-19</v>
      </c>
      <c r="J6" s="38">
        <v>-21</v>
      </c>
      <c r="K6" s="38">
        <v>-23</v>
      </c>
      <c r="L6" s="38">
        <v>-15</v>
      </c>
      <c r="M6" s="186"/>
      <c r="N6" s="186"/>
      <c r="O6" s="196"/>
      <c r="S6" s="106"/>
      <c r="T6" s="106"/>
      <c r="U6" s="106"/>
    </row>
    <row r="7" spans="1:22" ht="16">
      <c r="A7" s="38" t="s">
        <v>423</v>
      </c>
      <c r="B7" s="186"/>
      <c r="C7" s="187"/>
      <c r="D7" s="187"/>
      <c r="E7" s="187"/>
      <c r="F7" s="187"/>
      <c r="G7" s="187"/>
      <c r="H7" s="187"/>
      <c r="I7" s="38">
        <v>0</v>
      </c>
      <c r="J7" s="38">
        <v>-2</v>
      </c>
      <c r="K7" s="38">
        <v>-6</v>
      </c>
      <c r="L7" s="38">
        <v>5</v>
      </c>
      <c r="M7" s="38">
        <v>5</v>
      </c>
      <c r="N7" s="38">
        <v>-3</v>
      </c>
      <c r="O7" s="8">
        <v>-0.1</v>
      </c>
      <c r="S7" s="106"/>
      <c r="T7" s="106"/>
      <c r="U7" s="106"/>
    </row>
    <row r="8" spans="1:22" ht="29.25" customHeight="1">
      <c r="A8" s="345" t="s">
        <v>243</v>
      </c>
      <c r="B8" s="345"/>
      <c r="C8" s="345"/>
      <c r="D8" s="345"/>
      <c r="E8" s="345"/>
      <c r="F8" s="345"/>
      <c r="G8" s="345"/>
      <c r="H8" s="345"/>
      <c r="I8" s="345"/>
      <c r="J8" s="345"/>
      <c r="K8" s="345"/>
      <c r="L8" s="345"/>
      <c r="M8" s="345"/>
      <c r="N8" s="345"/>
      <c r="O8" s="345"/>
    </row>
    <row r="9" spans="1:22">
      <c r="A9" s="117"/>
      <c r="B9" s="117"/>
      <c r="C9" s="117"/>
      <c r="D9" s="117"/>
      <c r="E9" s="117"/>
      <c r="F9" s="117"/>
      <c r="G9" s="117"/>
      <c r="H9" s="117"/>
      <c r="I9" s="117"/>
      <c r="J9" s="117"/>
      <c r="K9" s="117"/>
      <c r="L9" s="117"/>
      <c r="M9" s="117"/>
      <c r="N9" s="117"/>
      <c r="O9" s="117"/>
    </row>
    <row r="10" spans="1:22" ht="16">
      <c r="O10" s="158" t="s">
        <v>289</v>
      </c>
    </row>
  </sheetData>
  <mergeCells count="1">
    <mergeCell ref="A8:O8"/>
  </mergeCells>
  <phoneticPr fontId="2"/>
  <hyperlinks>
    <hyperlink ref="O10" location="説明・目次!A1" display="目次に戻る" xr:uid="{CF85B86A-E614-4AA3-AB11-AE3F16176327}"/>
  </hyperlinks>
  <pageMargins left="0.70866141732283472" right="0.70866141732283472" top="0.74803149606299213" bottom="0.74803149606299213" header="0.31496062992125984" footer="0.31496062992125984"/>
  <pageSetup paperSize="9" scale="45" fitToHeight="0" orientation="portrait" horizontalDpi="300" verticalDpi="300"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8C54A-3189-4023-A5B5-BFC956EDC6E5}">
  <sheetPr>
    <tabColor theme="6" tint="-0.499984740745262"/>
    <pageSetUpPr fitToPage="1"/>
  </sheetPr>
  <dimension ref="A1:U13"/>
  <sheetViews>
    <sheetView view="pageBreakPreview" topLeftCell="B1" zoomScaleNormal="80" zoomScaleSheetLayoutView="100" workbookViewId="0">
      <selection activeCell="R13" sqref="R13"/>
    </sheetView>
  </sheetViews>
  <sheetFormatPr baseColWidth="10" defaultColWidth="9" defaultRowHeight="15"/>
  <cols>
    <col min="1" max="1" width="31.33203125" style="1" customWidth="1"/>
    <col min="2" max="16" width="10.33203125" style="1" customWidth="1"/>
    <col min="17" max="18" width="11.33203125" style="1" customWidth="1"/>
    <col min="19" max="22" width="10.33203125" style="1" customWidth="1"/>
    <col min="23" max="16384" width="9" style="1"/>
  </cols>
  <sheetData>
    <row r="1" spans="1:21" ht="22">
      <c r="A1" s="12" t="s">
        <v>61</v>
      </c>
    </row>
    <row r="3" spans="1:21" ht="16">
      <c r="A3" s="256" t="s">
        <v>650</v>
      </c>
    </row>
    <row r="4" spans="1:21" ht="17">
      <c r="A4" s="38"/>
      <c r="B4" s="336" t="s">
        <v>10</v>
      </c>
      <c r="C4" s="336" t="s">
        <v>1</v>
      </c>
      <c r="D4" s="336" t="s">
        <v>2</v>
      </c>
      <c r="E4" s="336" t="s">
        <v>13</v>
      </c>
      <c r="F4" s="336" t="s">
        <v>14</v>
      </c>
      <c r="G4" s="336" t="s">
        <v>3</v>
      </c>
      <c r="H4" s="336" t="s">
        <v>4</v>
      </c>
      <c r="I4" s="336" t="s">
        <v>5</v>
      </c>
      <c r="J4" s="336" t="s">
        <v>6</v>
      </c>
      <c r="K4" s="336" t="s">
        <v>7</v>
      </c>
      <c r="L4" s="336" t="s">
        <v>8</v>
      </c>
      <c r="M4" s="336" t="s">
        <v>9</v>
      </c>
      <c r="N4" s="336" t="s">
        <v>57</v>
      </c>
      <c r="O4" s="336" t="s">
        <v>271</v>
      </c>
      <c r="P4" s="336" t="s">
        <v>807</v>
      </c>
      <c r="Q4" s="336" t="s">
        <v>808</v>
      </c>
      <c r="R4" s="336" t="s">
        <v>162</v>
      </c>
    </row>
    <row r="5" spans="1:21" ht="16">
      <c r="A5" s="38" t="s">
        <v>591</v>
      </c>
      <c r="B5" s="40">
        <v>19.8</v>
      </c>
      <c r="C5" s="40">
        <v>18.2</v>
      </c>
      <c r="D5" s="40">
        <v>17.8</v>
      </c>
      <c r="E5" s="41">
        <v>17.8</v>
      </c>
      <c r="F5" s="41">
        <v>17.8</v>
      </c>
      <c r="G5" s="41">
        <v>18</v>
      </c>
      <c r="H5" s="42">
        <v>17.8</v>
      </c>
      <c r="I5" s="42">
        <v>17.2</v>
      </c>
      <c r="J5" s="42">
        <v>17.2</v>
      </c>
      <c r="K5" s="42">
        <v>17.3</v>
      </c>
      <c r="L5" s="42">
        <v>17.8</v>
      </c>
      <c r="M5" s="40">
        <v>17.690552</v>
      </c>
      <c r="N5" s="40">
        <v>17.100195150000001</v>
      </c>
      <c r="O5" s="191">
        <v>17.2854798431818</v>
      </c>
      <c r="P5" s="191">
        <v>16.515957</v>
      </c>
      <c r="Q5" s="53" t="s">
        <v>199</v>
      </c>
      <c r="R5" s="53" t="s">
        <v>199</v>
      </c>
      <c r="S5" s="68"/>
      <c r="T5" s="68"/>
      <c r="U5" s="68"/>
    </row>
    <row r="6" spans="1:21" ht="16">
      <c r="A6" s="38" t="s">
        <v>574</v>
      </c>
      <c r="B6" s="40">
        <v>12.985728</v>
      </c>
      <c r="C6" s="40"/>
      <c r="D6" s="40">
        <v>11.135985</v>
      </c>
      <c r="E6" s="41"/>
      <c r="F6" s="41">
        <v>11.086163000000001</v>
      </c>
      <c r="G6" s="41">
        <v>10.810140000000001</v>
      </c>
      <c r="H6" s="40">
        <v>10.965294</v>
      </c>
      <c r="I6" s="40">
        <v>10.904017</v>
      </c>
      <c r="J6" s="40">
        <v>10.848782</v>
      </c>
      <c r="K6" s="40">
        <v>10.770109</v>
      </c>
      <c r="L6" s="40">
        <v>11.228987</v>
      </c>
      <c r="M6" s="40">
        <v>11.423049000000001</v>
      </c>
      <c r="N6" s="40">
        <v>10.843586</v>
      </c>
      <c r="O6" s="191">
        <v>11.161274000000001</v>
      </c>
      <c r="P6" s="191">
        <v>10.521693000000001</v>
      </c>
      <c r="Q6" s="53" t="s">
        <v>199</v>
      </c>
      <c r="R6" s="53" t="s">
        <v>199</v>
      </c>
      <c r="S6" s="68"/>
      <c r="T6" s="68"/>
      <c r="U6" s="68"/>
    </row>
    <row r="7" spans="1:21" ht="16">
      <c r="A7" s="38" t="s">
        <v>542</v>
      </c>
      <c r="B7" s="40">
        <v>4.2694144000000005</v>
      </c>
      <c r="C7" s="40"/>
      <c r="D7" s="40">
        <v>4.1187709999999997</v>
      </c>
      <c r="E7" s="41"/>
      <c r="F7" s="41">
        <v>4.169041</v>
      </c>
      <c r="G7" s="41">
        <v>4.6810858900000003</v>
      </c>
      <c r="H7" s="40">
        <v>4.3460478500000006</v>
      </c>
      <c r="I7" s="40">
        <v>3.8729753999999996</v>
      </c>
      <c r="J7" s="40">
        <v>4.111097</v>
      </c>
      <c r="K7" s="40">
        <v>4.3333640000000004</v>
      </c>
      <c r="L7" s="40">
        <v>4.1762778899999997</v>
      </c>
      <c r="M7" s="40">
        <v>4.1973929999999999</v>
      </c>
      <c r="N7" s="40">
        <v>4.1204901700000001</v>
      </c>
      <c r="O7" s="191">
        <v>4.06855325318182</v>
      </c>
      <c r="P7" s="191">
        <v>3.926965</v>
      </c>
      <c r="Q7" s="53" t="s">
        <v>199</v>
      </c>
      <c r="R7" s="53" t="s">
        <v>199</v>
      </c>
      <c r="S7" s="68"/>
      <c r="T7" s="68"/>
      <c r="U7" s="68"/>
    </row>
    <row r="8" spans="1:21" ht="16">
      <c r="A8" s="38" t="s">
        <v>575</v>
      </c>
      <c r="B8" s="40">
        <v>0.63960649999999997</v>
      </c>
      <c r="C8" s="40"/>
      <c r="D8" s="40">
        <v>0.58642499999999997</v>
      </c>
      <c r="E8" s="41"/>
      <c r="F8" s="41">
        <v>0.5347866</v>
      </c>
      <c r="G8" s="41">
        <v>0.49776999999999999</v>
      </c>
      <c r="H8" s="40">
        <v>0.49657633000000001</v>
      </c>
      <c r="I8" s="40">
        <v>0.55831056000000001</v>
      </c>
      <c r="J8" s="40">
        <v>0.63205199999999995</v>
      </c>
      <c r="K8" s="40">
        <v>0.65507171899999994</v>
      </c>
      <c r="L8" s="40">
        <v>0.67869513000000004</v>
      </c>
      <c r="M8" s="40">
        <v>0.68251846999999999</v>
      </c>
      <c r="N8" s="40">
        <v>0.65247670000000002</v>
      </c>
      <c r="O8" s="191">
        <v>0.66390459000000002</v>
      </c>
      <c r="P8" s="191">
        <v>0.660103</v>
      </c>
      <c r="Q8" s="53" t="s">
        <v>199</v>
      </c>
      <c r="R8" s="53" t="s">
        <v>199</v>
      </c>
      <c r="S8" s="68"/>
      <c r="T8" s="68"/>
      <c r="U8" s="68"/>
    </row>
    <row r="9" spans="1:21" ht="16">
      <c r="A9" s="38" t="s">
        <v>576</v>
      </c>
      <c r="B9" s="40">
        <v>1.9441949999999999</v>
      </c>
      <c r="C9" s="40"/>
      <c r="D9" s="40">
        <v>2.0033020000000001</v>
      </c>
      <c r="E9" s="41"/>
      <c r="F9" s="41">
        <v>1.9626969999999999</v>
      </c>
      <c r="G9" s="41">
        <v>1.9951380000000001</v>
      </c>
      <c r="H9" s="40">
        <v>1.9489110000000001</v>
      </c>
      <c r="I9" s="40">
        <v>1.8250980000000001</v>
      </c>
      <c r="J9" s="40">
        <v>1.565061</v>
      </c>
      <c r="K9" s="40">
        <v>1.5419658000000001</v>
      </c>
      <c r="L9" s="40">
        <v>1.67401701</v>
      </c>
      <c r="M9" s="40">
        <v>1.3875916000000001</v>
      </c>
      <c r="N9" s="40">
        <v>1.48364228</v>
      </c>
      <c r="O9" s="191">
        <v>1.391748</v>
      </c>
      <c r="P9" s="191">
        <v>1.4071959999999999</v>
      </c>
      <c r="Q9" s="53" t="s">
        <v>199</v>
      </c>
      <c r="R9" s="53" t="s">
        <v>199</v>
      </c>
      <c r="S9" s="68"/>
      <c r="T9" s="68"/>
      <c r="U9" s="68"/>
    </row>
    <row r="10" spans="1:21" ht="32">
      <c r="A10" s="38" t="s">
        <v>63</v>
      </c>
      <c r="B10" s="38">
        <v>0</v>
      </c>
      <c r="C10" s="38">
        <v>-25</v>
      </c>
      <c r="D10" s="38">
        <v>-28</v>
      </c>
      <c r="E10" s="37">
        <v>-29</v>
      </c>
      <c r="F10" s="37">
        <v>-29</v>
      </c>
      <c r="G10" s="37">
        <v>-33</v>
      </c>
      <c r="H10" s="38">
        <v>-38</v>
      </c>
      <c r="I10" s="38">
        <v>-43</v>
      </c>
      <c r="J10" s="38">
        <v>-42</v>
      </c>
      <c r="K10" s="38">
        <v>-43</v>
      </c>
      <c r="L10" s="38">
        <v>-42</v>
      </c>
      <c r="M10" s="49">
        <v>-42.352595251745903</v>
      </c>
      <c r="N10" s="49">
        <v>-39.424430513118203</v>
      </c>
      <c r="O10" s="49">
        <v>-40.4</v>
      </c>
      <c r="P10" s="49">
        <v>-48</v>
      </c>
      <c r="Q10" s="38">
        <v>-41</v>
      </c>
      <c r="R10" s="38">
        <v>-45</v>
      </c>
    </row>
    <row r="11" spans="1:21">
      <c r="A11" s="345" t="s">
        <v>326</v>
      </c>
      <c r="B11" s="345"/>
      <c r="C11" s="345"/>
      <c r="D11" s="345"/>
      <c r="E11" s="345"/>
      <c r="F11" s="345"/>
      <c r="G11" s="345"/>
      <c r="H11" s="345"/>
      <c r="I11" s="345"/>
      <c r="J11" s="345"/>
      <c r="K11" s="345"/>
      <c r="L11" s="345"/>
      <c r="M11" s="345"/>
      <c r="N11" s="345"/>
      <c r="O11" s="345"/>
      <c r="P11" s="345"/>
      <c r="Q11" s="345"/>
      <c r="R11" s="345"/>
    </row>
    <row r="12" spans="1:21">
      <c r="A12" s="117"/>
      <c r="B12" s="117"/>
      <c r="C12" s="117"/>
      <c r="D12" s="117"/>
      <c r="E12" s="117"/>
      <c r="F12" s="117"/>
      <c r="G12" s="117"/>
      <c r="H12" s="117"/>
      <c r="I12" s="117"/>
      <c r="J12" s="117"/>
      <c r="K12" s="117"/>
      <c r="L12" s="117"/>
      <c r="M12" s="117"/>
      <c r="N12" s="117"/>
      <c r="O12" s="117"/>
      <c r="P12" s="117"/>
      <c r="Q12" s="117"/>
      <c r="R12" s="117"/>
    </row>
    <row r="13" spans="1:21" ht="16">
      <c r="R13" s="158" t="s">
        <v>289</v>
      </c>
    </row>
  </sheetData>
  <mergeCells count="1">
    <mergeCell ref="A11:R11"/>
  </mergeCells>
  <phoneticPr fontId="2"/>
  <hyperlinks>
    <hyperlink ref="R13" location="説明・目次!A1" display="目次に戻る" xr:uid="{A2F4D329-8AD9-406C-B9E0-B9154FE87978}"/>
  </hyperlinks>
  <pageMargins left="0.70866141732283472" right="0.70866141732283472" top="0.74803149606299213" bottom="0.74803149606299213" header="0.31496062992125984" footer="0.31496062992125984"/>
  <pageSetup paperSize="9" scale="39" fitToHeight="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F95A2-D61D-4FA6-8502-AA065177B940}">
  <sheetPr>
    <tabColor theme="6" tint="-0.499984740745262"/>
    <pageSetUpPr fitToPage="1"/>
  </sheetPr>
  <dimension ref="A1:S15"/>
  <sheetViews>
    <sheetView view="pageBreakPreview" zoomScaleNormal="80" zoomScaleSheetLayoutView="100" workbookViewId="0">
      <selection activeCell="I15" sqref="I15"/>
    </sheetView>
  </sheetViews>
  <sheetFormatPr baseColWidth="10" defaultColWidth="9" defaultRowHeight="15"/>
  <cols>
    <col min="1" max="1" width="31.33203125" style="1" customWidth="1"/>
    <col min="2" max="23" width="10.33203125" style="1" customWidth="1"/>
    <col min="24" max="16384" width="9" style="1"/>
  </cols>
  <sheetData>
    <row r="1" spans="1:19" ht="22">
      <c r="A1" s="12" t="s">
        <v>61</v>
      </c>
    </row>
    <row r="3" spans="1:19" ht="16">
      <c r="A3" s="256" t="s">
        <v>649</v>
      </c>
    </row>
    <row r="4" spans="1:19" ht="16">
      <c r="A4" s="38"/>
      <c r="B4" s="336" t="s">
        <v>5</v>
      </c>
      <c r="C4" s="336" t="s">
        <v>24</v>
      </c>
      <c r="D4" s="336" t="s">
        <v>25</v>
      </c>
      <c r="E4" s="336" t="s">
        <v>26</v>
      </c>
      <c r="F4" s="336" t="s">
        <v>9</v>
      </c>
      <c r="G4" s="336" t="s">
        <v>57</v>
      </c>
      <c r="H4" s="336" t="s">
        <v>379</v>
      </c>
      <c r="I4" s="336" t="s">
        <v>686</v>
      </c>
    </row>
    <row r="5" spans="1:19" ht="16">
      <c r="A5" s="38" t="s">
        <v>577</v>
      </c>
      <c r="B5" s="38">
        <v>0</v>
      </c>
      <c r="C5" s="38">
        <v>0</v>
      </c>
      <c r="D5" s="38">
        <v>0</v>
      </c>
      <c r="E5" s="38">
        <v>0</v>
      </c>
      <c r="F5" s="38">
        <v>0</v>
      </c>
      <c r="G5" s="38">
        <v>0</v>
      </c>
      <c r="H5" s="49">
        <v>0</v>
      </c>
      <c r="I5" s="49">
        <v>0</v>
      </c>
      <c r="J5" s="106"/>
      <c r="K5" s="106"/>
      <c r="L5" s="106"/>
    </row>
    <row r="6" spans="1:19" ht="16">
      <c r="A6" s="38" t="s">
        <v>578</v>
      </c>
      <c r="B6" s="38">
        <v>0</v>
      </c>
      <c r="C6" s="38">
        <v>0</v>
      </c>
      <c r="D6" s="38">
        <v>0</v>
      </c>
      <c r="E6" s="38">
        <v>0</v>
      </c>
      <c r="F6" s="38">
        <v>0</v>
      </c>
      <c r="G6" s="38">
        <v>0</v>
      </c>
      <c r="H6" s="58">
        <v>0</v>
      </c>
      <c r="I6" s="58">
        <v>0</v>
      </c>
      <c r="J6" s="106"/>
      <c r="K6" s="106"/>
      <c r="L6" s="106"/>
    </row>
    <row r="7" spans="1:19" ht="16">
      <c r="A7" s="38" t="s">
        <v>579</v>
      </c>
      <c r="B7" s="38">
        <v>0</v>
      </c>
      <c r="C7" s="38">
        <v>0</v>
      </c>
      <c r="D7" s="38">
        <v>0</v>
      </c>
      <c r="E7" s="38">
        <v>0</v>
      </c>
      <c r="F7" s="38">
        <v>0</v>
      </c>
      <c r="G7" s="38">
        <v>0</v>
      </c>
      <c r="H7" s="49">
        <v>0</v>
      </c>
      <c r="I7" s="49">
        <v>0</v>
      </c>
      <c r="J7" s="106"/>
      <c r="K7" s="106"/>
      <c r="L7" s="106"/>
    </row>
    <row r="8" spans="1:19" ht="16">
      <c r="A8" s="38" t="s">
        <v>580</v>
      </c>
      <c r="B8" s="38">
        <v>4.7</v>
      </c>
      <c r="C8" s="38">
        <v>4.9000000000000004</v>
      </c>
      <c r="D8" s="38">
        <v>5.0999999999999996</v>
      </c>
      <c r="E8" s="38">
        <v>5.3</v>
      </c>
      <c r="F8" s="48">
        <v>5.1126149999999999</v>
      </c>
      <c r="G8" s="48">
        <v>5.1493460000000004</v>
      </c>
      <c r="H8" s="48">
        <v>5.4116960000000001</v>
      </c>
      <c r="I8" s="48">
        <v>5.4170049999999996</v>
      </c>
      <c r="J8" s="106"/>
      <c r="K8" s="106"/>
      <c r="L8" s="106"/>
      <c r="O8" s="346"/>
      <c r="S8" s="69"/>
    </row>
    <row r="9" spans="1:19" ht="16">
      <c r="A9" s="38" t="s">
        <v>581</v>
      </c>
      <c r="B9" s="38">
        <v>0</v>
      </c>
      <c r="C9" s="38">
        <v>0</v>
      </c>
      <c r="D9" s="38">
        <v>0</v>
      </c>
      <c r="E9" s="38">
        <v>0</v>
      </c>
      <c r="F9" s="38">
        <v>0</v>
      </c>
      <c r="G9" s="38">
        <v>0</v>
      </c>
      <c r="H9" s="49">
        <v>0</v>
      </c>
      <c r="I9" s="49">
        <v>0</v>
      </c>
      <c r="J9" s="106"/>
      <c r="K9" s="106"/>
      <c r="L9" s="106"/>
      <c r="O9" s="346"/>
    </row>
    <row r="10" spans="1:19" ht="16">
      <c r="A10" s="38" t="s">
        <v>582</v>
      </c>
      <c r="B10" s="38">
        <v>0</v>
      </c>
      <c r="C10" s="38">
        <v>0</v>
      </c>
      <c r="D10" s="38">
        <v>0</v>
      </c>
      <c r="E10" s="38">
        <v>0</v>
      </c>
      <c r="F10" s="38">
        <v>0</v>
      </c>
      <c r="G10" s="38">
        <v>0</v>
      </c>
      <c r="H10" s="49">
        <v>0</v>
      </c>
      <c r="I10" s="49">
        <v>0</v>
      </c>
      <c r="J10" s="106"/>
      <c r="K10" s="106"/>
      <c r="L10" s="106"/>
    </row>
    <row r="11" spans="1:19" ht="16">
      <c r="A11" s="38" t="s">
        <v>583</v>
      </c>
      <c r="B11" s="38">
        <v>12.5</v>
      </c>
      <c r="C11" s="38">
        <v>12.3</v>
      </c>
      <c r="D11" s="38">
        <v>12.2</v>
      </c>
      <c r="E11" s="38">
        <v>12.5</v>
      </c>
      <c r="F11" s="48">
        <v>12.504936170000001</v>
      </c>
      <c r="G11" s="48">
        <v>11.829492500000001</v>
      </c>
      <c r="H11" s="48">
        <v>11.86136284</v>
      </c>
      <c r="I11" s="48">
        <v>11.06810677</v>
      </c>
      <c r="J11" s="106"/>
      <c r="K11" s="106"/>
      <c r="L11" s="106"/>
      <c r="S11" s="69"/>
    </row>
    <row r="12" spans="1:19" ht="16">
      <c r="A12" s="38" t="s">
        <v>584</v>
      </c>
      <c r="B12" s="38">
        <v>0</v>
      </c>
      <c r="C12" s="38">
        <v>0.1</v>
      </c>
      <c r="D12" s="38">
        <v>0.03</v>
      </c>
      <c r="E12" s="38">
        <v>0.02</v>
      </c>
      <c r="F12" s="51">
        <v>7.2220999999999994E-2</v>
      </c>
      <c r="G12" s="48">
        <v>0.101012</v>
      </c>
      <c r="H12" s="51">
        <v>1.0609E-2</v>
      </c>
      <c r="I12" s="51">
        <v>2.9315999999999998E-2</v>
      </c>
      <c r="J12" s="106"/>
      <c r="K12" s="106"/>
      <c r="L12" s="106"/>
      <c r="S12" s="70"/>
    </row>
    <row r="13" spans="1:19" ht="16" customHeight="1">
      <c r="A13" s="345" t="s">
        <v>667</v>
      </c>
      <c r="B13" s="345"/>
      <c r="C13" s="345"/>
      <c r="D13" s="345"/>
      <c r="E13" s="345"/>
      <c r="F13" s="345"/>
      <c r="G13" s="345"/>
      <c r="H13" s="345"/>
      <c r="I13" s="345"/>
    </row>
    <row r="14" spans="1:19">
      <c r="A14" s="117"/>
      <c r="B14" s="117"/>
      <c r="C14" s="117"/>
      <c r="D14" s="117"/>
      <c r="E14" s="117"/>
      <c r="F14" s="117"/>
      <c r="G14" s="117"/>
      <c r="H14" s="117"/>
      <c r="I14" s="117"/>
      <c r="J14" s="117"/>
      <c r="K14" s="117"/>
      <c r="L14" s="117"/>
      <c r="M14" s="117"/>
      <c r="N14" s="117"/>
      <c r="O14" s="117"/>
      <c r="P14" s="117"/>
      <c r="Q14" s="117"/>
      <c r="R14" s="117"/>
      <c r="S14" s="117"/>
    </row>
    <row r="15" spans="1:19" ht="16">
      <c r="I15" s="158" t="s">
        <v>289</v>
      </c>
    </row>
  </sheetData>
  <mergeCells count="2">
    <mergeCell ref="O8:O9"/>
    <mergeCell ref="A13:I13"/>
  </mergeCells>
  <phoneticPr fontId="2"/>
  <hyperlinks>
    <hyperlink ref="I15" location="説明・目次!A1" display="目次に戻る" xr:uid="{609DDD19-0951-4AF8-A021-EAD40BDB5EA9}"/>
    <hyperlink ref="G15" location="説明・目次!A1" display="目次に戻る" xr:uid="{DA856F37-4328-4645-AD0C-3D1D566F3474}"/>
  </hyperlinks>
  <pageMargins left="0.70866141732283472" right="0.70866141732283472" top="0.74803149606299213" bottom="0.74803149606299213" header="0.31496062992125984" footer="0.31496062992125984"/>
  <pageSetup paperSize="9" scale="71" fitToHeight="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A778F-64E0-4553-BB59-377DE09BBA55}">
  <sheetPr>
    <tabColor theme="6" tint="-0.499984740745262"/>
    <pageSetUpPr fitToPage="1"/>
  </sheetPr>
  <dimension ref="A1:W13"/>
  <sheetViews>
    <sheetView view="pageBreakPreview" zoomScaleNormal="80" zoomScaleSheetLayoutView="100" workbookViewId="0">
      <selection activeCell="J13" sqref="J13"/>
    </sheetView>
  </sheetViews>
  <sheetFormatPr baseColWidth="10" defaultColWidth="9" defaultRowHeight="15"/>
  <cols>
    <col min="1" max="1" width="31.33203125" style="1" customWidth="1"/>
    <col min="2" max="23" width="10.33203125" style="1" customWidth="1"/>
    <col min="24" max="16384" width="9" style="1"/>
  </cols>
  <sheetData>
    <row r="1" spans="1:23" ht="22">
      <c r="A1" s="12" t="s">
        <v>61</v>
      </c>
    </row>
    <row r="3" spans="1:23" ht="16">
      <c r="A3" s="256" t="s">
        <v>648</v>
      </c>
    </row>
    <row r="4" spans="1:23" ht="16">
      <c r="A4" s="38"/>
      <c r="B4" s="336" t="s">
        <v>4</v>
      </c>
      <c r="C4" s="336" t="s">
        <v>5</v>
      </c>
      <c r="D4" s="336" t="s">
        <v>24</v>
      </c>
      <c r="E4" s="336" t="s">
        <v>25</v>
      </c>
      <c r="F4" s="336" t="s">
        <v>26</v>
      </c>
      <c r="G4" s="336" t="s">
        <v>9</v>
      </c>
      <c r="H4" s="336" t="s">
        <v>57</v>
      </c>
      <c r="I4" s="336" t="s">
        <v>271</v>
      </c>
      <c r="J4" s="336" t="s">
        <v>380</v>
      </c>
      <c r="K4" s="106"/>
      <c r="L4" s="106"/>
      <c r="N4" s="71"/>
      <c r="O4" s="71"/>
      <c r="P4" s="71"/>
      <c r="Q4" s="71"/>
      <c r="R4" s="71"/>
      <c r="S4" s="71"/>
      <c r="T4" s="71"/>
      <c r="U4" s="71"/>
      <c r="V4" s="71"/>
      <c r="W4" s="71"/>
    </row>
    <row r="5" spans="1:23" ht="16">
      <c r="A5" s="38" t="s">
        <v>593</v>
      </c>
      <c r="B5" s="40">
        <v>12.6</v>
      </c>
      <c r="C5" s="40">
        <v>11</v>
      </c>
      <c r="D5" s="40">
        <v>10.8</v>
      </c>
      <c r="E5" s="40">
        <v>10.9</v>
      </c>
      <c r="F5" s="40">
        <v>11.7</v>
      </c>
      <c r="G5" s="40">
        <v>11.670590799999999</v>
      </c>
      <c r="H5" s="112">
        <v>11.177797649</v>
      </c>
      <c r="I5" s="48">
        <v>11.428586467000001</v>
      </c>
      <c r="J5" s="48">
        <v>10.5</v>
      </c>
      <c r="K5" s="106"/>
      <c r="L5" s="106"/>
      <c r="N5" s="71"/>
      <c r="O5" s="71"/>
      <c r="P5" s="71"/>
      <c r="Q5" s="71"/>
      <c r="R5" s="71"/>
      <c r="S5" s="71"/>
      <c r="T5" s="71"/>
      <c r="U5" s="71"/>
      <c r="V5" s="71"/>
      <c r="W5" s="71"/>
    </row>
    <row r="6" spans="1:23" ht="16">
      <c r="A6" s="38" t="s">
        <v>585</v>
      </c>
      <c r="B6" s="40">
        <v>2</v>
      </c>
      <c r="C6" s="40">
        <v>2</v>
      </c>
      <c r="D6" s="40">
        <v>2.1</v>
      </c>
      <c r="E6" s="40">
        <v>2.2999999999999998</v>
      </c>
      <c r="F6" s="40">
        <v>2.4</v>
      </c>
      <c r="G6" s="40">
        <v>2.4951219999999998</v>
      </c>
      <c r="H6" s="112">
        <v>2.7127430000000001</v>
      </c>
      <c r="I6" s="48">
        <v>2.9064619999999999</v>
      </c>
      <c r="J6" s="48">
        <v>2.8416258000000001</v>
      </c>
      <c r="K6" s="106"/>
      <c r="L6" s="106"/>
      <c r="N6" s="68"/>
      <c r="O6" s="68"/>
      <c r="P6" s="68"/>
      <c r="Q6" s="68"/>
      <c r="R6" s="68"/>
      <c r="S6" s="68"/>
      <c r="T6" s="68"/>
      <c r="U6" s="68"/>
      <c r="V6" s="68"/>
      <c r="W6" s="68"/>
    </row>
    <row r="7" spans="1:23" ht="16">
      <c r="A7" s="38" t="s">
        <v>586</v>
      </c>
      <c r="B7" s="40">
        <v>6.4</v>
      </c>
      <c r="C7" s="40">
        <v>6.3</v>
      </c>
      <c r="D7" s="40">
        <v>6</v>
      </c>
      <c r="E7" s="40">
        <v>5.8</v>
      </c>
      <c r="F7" s="40">
        <v>6.4</v>
      </c>
      <c r="G7" s="40">
        <v>6.3297315999999997</v>
      </c>
      <c r="H7" s="112">
        <v>5.6573989999999998</v>
      </c>
      <c r="I7" s="56">
        <v>5.6530779999999998</v>
      </c>
      <c r="J7" s="56">
        <v>4.9914370000000003</v>
      </c>
      <c r="K7" s="106"/>
      <c r="L7" s="106"/>
      <c r="N7" s="68"/>
      <c r="O7" s="68"/>
      <c r="P7" s="68"/>
      <c r="Q7" s="68"/>
      <c r="R7" s="68"/>
      <c r="S7" s="68"/>
      <c r="T7" s="68"/>
      <c r="U7" s="68"/>
      <c r="V7" s="68"/>
      <c r="W7" s="68"/>
    </row>
    <row r="8" spans="1:23" ht="16">
      <c r="A8" s="38" t="s">
        <v>587</v>
      </c>
      <c r="B8" s="40">
        <v>0</v>
      </c>
      <c r="C8" s="40">
        <v>0</v>
      </c>
      <c r="D8" s="40">
        <v>0</v>
      </c>
      <c r="E8" s="40">
        <v>0</v>
      </c>
      <c r="F8" s="40">
        <v>0</v>
      </c>
      <c r="G8" s="40">
        <v>0</v>
      </c>
      <c r="H8" s="112">
        <v>0</v>
      </c>
      <c r="I8" s="48">
        <v>0</v>
      </c>
      <c r="J8" s="48">
        <v>0</v>
      </c>
      <c r="K8" s="106"/>
      <c r="L8" s="106"/>
      <c r="N8" s="68"/>
      <c r="O8" s="68"/>
      <c r="P8" s="68"/>
      <c r="Q8" s="68"/>
      <c r="R8" s="68"/>
      <c r="S8" s="68"/>
      <c r="T8" s="68"/>
      <c r="U8" s="68"/>
      <c r="V8" s="68"/>
      <c r="W8" s="68"/>
    </row>
    <row r="9" spans="1:23" ht="16">
      <c r="A9" s="38" t="s">
        <v>588</v>
      </c>
      <c r="B9" s="40">
        <v>4.2</v>
      </c>
      <c r="C9" s="40">
        <v>2.7</v>
      </c>
      <c r="D9" s="40">
        <v>2.7</v>
      </c>
      <c r="E9" s="40">
        <v>2.8</v>
      </c>
      <c r="F9" s="40">
        <v>2.9</v>
      </c>
      <c r="G9" s="40">
        <v>2.8457371999999999</v>
      </c>
      <c r="H9" s="112">
        <v>2.807655649</v>
      </c>
      <c r="I9" s="48">
        <v>2.8702854769999999</v>
      </c>
      <c r="J9" s="48">
        <v>2.7</v>
      </c>
      <c r="K9" s="106"/>
      <c r="L9" s="106"/>
      <c r="N9" s="68"/>
      <c r="O9" s="68"/>
      <c r="P9" s="68"/>
      <c r="Q9" s="68"/>
      <c r="R9" s="68"/>
      <c r="S9" s="68"/>
      <c r="T9" s="68"/>
      <c r="U9" s="68"/>
      <c r="V9" s="68"/>
      <c r="W9" s="68"/>
    </row>
    <row r="10" spans="1:23" ht="16">
      <c r="A10" s="38" t="s">
        <v>589</v>
      </c>
      <c r="B10" s="40">
        <v>0</v>
      </c>
      <c r="C10" s="40">
        <v>0</v>
      </c>
      <c r="D10" s="40">
        <v>0</v>
      </c>
      <c r="E10" s="40">
        <v>0</v>
      </c>
      <c r="F10" s="40">
        <v>0</v>
      </c>
      <c r="G10" s="40">
        <v>0</v>
      </c>
      <c r="H10" s="112">
        <v>0</v>
      </c>
      <c r="I10" s="48">
        <v>0</v>
      </c>
      <c r="J10" s="48">
        <v>0</v>
      </c>
      <c r="K10" s="106"/>
      <c r="L10" s="106"/>
      <c r="N10" s="68"/>
      <c r="O10" s="68"/>
      <c r="P10" s="68"/>
      <c r="Q10" s="68"/>
      <c r="R10" s="68"/>
      <c r="S10" s="68"/>
      <c r="T10" s="68"/>
      <c r="U10" s="68"/>
      <c r="V10" s="68"/>
      <c r="W10" s="68"/>
    </row>
    <row r="11" spans="1:23" ht="16" customHeight="1">
      <c r="A11" s="345" t="s">
        <v>667</v>
      </c>
      <c r="B11" s="345"/>
      <c r="C11" s="345"/>
      <c r="D11" s="345"/>
      <c r="E11" s="345"/>
      <c r="F11" s="345"/>
      <c r="G11" s="345"/>
      <c r="H11" s="345"/>
      <c r="I11" s="345"/>
      <c r="J11" s="345"/>
    </row>
    <row r="12" spans="1:23">
      <c r="A12" s="117"/>
      <c r="B12" s="117"/>
      <c r="C12" s="117"/>
      <c r="D12" s="117"/>
      <c r="E12" s="117"/>
      <c r="F12" s="117"/>
      <c r="G12" s="117"/>
      <c r="H12" s="117"/>
      <c r="I12" s="117"/>
      <c r="J12" s="117"/>
      <c r="K12" s="117"/>
      <c r="L12" s="117"/>
      <c r="M12" s="117"/>
      <c r="N12" s="117"/>
      <c r="O12" s="117"/>
      <c r="P12" s="117"/>
      <c r="Q12" s="117"/>
      <c r="R12" s="117"/>
      <c r="S12" s="117"/>
    </row>
    <row r="13" spans="1:23" ht="16">
      <c r="J13" s="158" t="s">
        <v>289</v>
      </c>
    </row>
  </sheetData>
  <mergeCells count="1">
    <mergeCell ref="A11:J11"/>
  </mergeCells>
  <phoneticPr fontId="2"/>
  <hyperlinks>
    <hyperlink ref="J13" location="説明・目次!A1" display="目次に戻る" xr:uid="{53F261FF-DD3A-436D-B1C8-F25572BC734D}"/>
  </hyperlinks>
  <pageMargins left="0.70866141732283472" right="0.70866141732283472" top="0.74803149606299213" bottom="0.74803149606299213" header="0.31496062992125984" footer="0.31496062992125984"/>
  <pageSetup paperSize="9" scale="66" fitToHeight="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D6AA4-1907-4BC9-868B-638257B0FB68}">
  <sheetPr>
    <tabColor theme="6" tint="-0.499984740745262"/>
    <pageSetUpPr fitToPage="1"/>
  </sheetPr>
  <dimension ref="A1:S13"/>
  <sheetViews>
    <sheetView view="pageBreakPreview" zoomScaleNormal="80" zoomScaleSheetLayoutView="100" workbookViewId="0">
      <selection activeCell="P13" sqref="P13"/>
    </sheetView>
  </sheetViews>
  <sheetFormatPr baseColWidth="10" defaultColWidth="9" defaultRowHeight="15"/>
  <cols>
    <col min="1" max="1" width="31.33203125" style="1" customWidth="1"/>
    <col min="2" max="23" width="10.33203125" style="1" customWidth="1"/>
    <col min="24" max="16384" width="9" style="1"/>
  </cols>
  <sheetData>
    <row r="1" spans="1:19" ht="22">
      <c r="A1" s="12" t="s">
        <v>61</v>
      </c>
    </row>
    <row r="3" spans="1:19">
      <c r="A3" s="46" t="s">
        <v>647</v>
      </c>
    </row>
    <row r="4" spans="1:19" ht="17">
      <c r="A4" s="38"/>
      <c r="B4" s="336" t="s">
        <v>10</v>
      </c>
      <c r="C4" s="336" t="s">
        <v>1</v>
      </c>
      <c r="D4" s="336" t="s">
        <v>2</v>
      </c>
      <c r="E4" s="336" t="s">
        <v>13</v>
      </c>
      <c r="F4" s="336" t="s">
        <v>14</v>
      </c>
      <c r="G4" s="336" t="s">
        <v>3</v>
      </c>
      <c r="H4" s="336" t="s">
        <v>4</v>
      </c>
      <c r="I4" s="336" t="s">
        <v>5</v>
      </c>
      <c r="J4" s="336" t="s">
        <v>6</v>
      </c>
      <c r="K4" s="336" t="s">
        <v>7</v>
      </c>
      <c r="L4" s="336" t="s">
        <v>8</v>
      </c>
      <c r="M4" s="336" t="s">
        <v>9</v>
      </c>
      <c r="N4" s="336" t="s">
        <v>57</v>
      </c>
      <c r="O4" s="336" t="s">
        <v>271</v>
      </c>
      <c r="P4" s="336" t="s">
        <v>380</v>
      </c>
    </row>
    <row r="5" spans="1:19" ht="16">
      <c r="A5" s="38" t="s">
        <v>592</v>
      </c>
      <c r="B5" s="5">
        <v>436</v>
      </c>
      <c r="C5" s="38">
        <v>327</v>
      </c>
      <c r="D5" s="38">
        <v>297</v>
      </c>
      <c r="E5" s="37">
        <v>315</v>
      </c>
      <c r="F5" s="37">
        <v>315</v>
      </c>
      <c r="G5" s="38">
        <v>312</v>
      </c>
      <c r="H5" s="5">
        <v>336</v>
      </c>
      <c r="I5" s="5">
        <v>386</v>
      </c>
      <c r="J5" s="5">
        <v>309</v>
      </c>
      <c r="K5" s="5">
        <v>303</v>
      </c>
      <c r="L5" s="5">
        <v>326</v>
      </c>
      <c r="M5" s="49">
        <v>315.7</v>
      </c>
      <c r="N5" s="49">
        <v>284.22472307750002</v>
      </c>
      <c r="O5" s="49">
        <v>240.28703671149998</v>
      </c>
      <c r="P5" s="49">
        <v>229</v>
      </c>
    </row>
    <row r="6" spans="1:19" ht="16">
      <c r="A6" s="38" t="s">
        <v>574</v>
      </c>
      <c r="B6" s="38">
        <v>86</v>
      </c>
      <c r="C6" s="38"/>
      <c r="D6" s="38"/>
      <c r="E6" s="37"/>
      <c r="F6" s="37"/>
      <c r="G6" s="49">
        <v>46.069999999999993</v>
      </c>
      <c r="H6" s="49">
        <v>44.53</v>
      </c>
      <c r="I6" s="49">
        <v>44.269999999999996</v>
      </c>
      <c r="J6" s="49">
        <v>42.65</v>
      </c>
      <c r="K6" s="49">
        <v>41.529999999999994</v>
      </c>
      <c r="L6" s="49">
        <v>41</v>
      </c>
      <c r="M6" s="49">
        <v>50.519999999999989</v>
      </c>
      <c r="N6" s="49">
        <v>52.779999999999987</v>
      </c>
      <c r="O6" s="58">
        <v>51.149999999999991</v>
      </c>
      <c r="P6" s="58">
        <v>44.92</v>
      </c>
    </row>
    <row r="7" spans="1:19" ht="16">
      <c r="A7" s="38" t="s">
        <v>542</v>
      </c>
      <c r="B7" s="49">
        <v>64.341040000000007</v>
      </c>
      <c r="C7" s="38"/>
      <c r="D7" s="38"/>
      <c r="E7" s="37"/>
      <c r="F7" s="37"/>
      <c r="G7" s="49">
        <v>60.499835000000004</v>
      </c>
      <c r="H7" s="49">
        <v>94.067131000000018</v>
      </c>
      <c r="I7" s="49">
        <v>114.8436225</v>
      </c>
      <c r="J7" s="49">
        <v>111</v>
      </c>
      <c r="K7" s="49">
        <v>119.5983645</v>
      </c>
      <c r="L7" s="49">
        <v>146</v>
      </c>
      <c r="M7" s="49">
        <v>146.66999999999999</v>
      </c>
      <c r="N7" s="49">
        <v>121.46052057749999</v>
      </c>
      <c r="O7" s="49">
        <v>79.541123711499992</v>
      </c>
      <c r="P7" s="49">
        <v>76</v>
      </c>
    </row>
    <row r="8" spans="1:19" ht="16">
      <c r="A8" s="38" t="s">
        <v>575</v>
      </c>
      <c r="B8" s="49">
        <v>119.29854499999999</v>
      </c>
      <c r="C8" s="38"/>
      <c r="D8" s="38"/>
      <c r="E8" s="37"/>
      <c r="F8" s="37"/>
      <c r="G8" s="49">
        <v>99.14397000000001</v>
      </c>
      <c r="H8" s="49">
        <v>100.13344935000002</v>
      </c>
      <c r="I8" s="49">
        <v>117.01488690000002</v>
      </c>
      <c r="J8" s="49">
        <v>82</v>
      </c>
      <c r="K8" s="49">
        <v>79.23142399999999</v>
      </c>
      <c r="L8" s="49">
        <v>73</v>
      </c>
      <c r="M8" s="49">
        <v>55.899320000000003</v>
      </c>
      <c r="N8" s="49">
        <v>42.015102500000012</v>
      </c>
      <c r="O8" s="49">
        <v>39.739513000000002</v>
      </c>
      <c r="P8" s="49">
        <v>46</v>
      </c>
    </row>
    <row r="9" spans="1:19" ht="16">
      <c r="A9" s="38" t="s">
        <v>576</v>
      </c>
      <c r="B9" s="49">
        <v>166.80699999999999</v>
      </c>
      <c r="C9" s="38"/>
      <c r="D9" s="38"/>
      <c r="E9" s="37"/>
      <c r="F9" s="37"/>
      <c r="G9" s="49">
        <v>106.6418</v>
      </c>
      <c r="H9" s="49">
        <v>97.195999999999998</v>
      </c>
      <c r="I9" s="49">
        <v>109.36999999999998</v>
      </c>
      <c r="J9" s="49">
        <v>73</v>
      </c>
      <c r="K9" s="49">
        <v>62.230200000000011</v>
      </c>
      <c r="L9" s="49">
        <v>66</v>
      </c>
      <c r="M9" s="49">
        <v>62.612000000000002</v>
      </c>
      <c r="N9" s="49">
        <v>67.969099999999997</v>
      </c>
      <c r="O9" s="49">
        <v>69.856399999999994</v>
      </c>
      <c r="P9" s="49">
        <v>62</v>
      </c>
    </row>
    <row r="10" spans="1:19" ht="32">
      <c r="A10" s="38" t="s">
        <v>63</v>
      </c>
      <c r="B10" s="38">
        <v>0</v>
      </c>
      <c r="C10" s="38">
        <v>-39</v>
      </c>
      <c r="D10" s="38">
        <v>-46</v>
      </c>
      <c r="E10" s="37">
        <v>-43</v>
      </c>
      <c r="F10" s="37">
        <v>-43</v>
      </c>
      <c r="G10" s="38">
        <v>-47</v>
      </c>
      <c r="H10" s="38">
        <v>-47</v>
      </c>
      <c r="I10" s="38">
        <v>-42</v>
      </c>
      <c r="J10" s="38">
        <v>-53</v>
      </c>
      <c r="K10" s="38">
        <v>-55</v>
      </c>
      <c r="L10" s="38">
        <v>-52</v>
      </c>
      <c r="M10" s="49">
        <v>-53.1629292668812</v>
      </c>
      <c r="N10" s="49">
        <v>-54.273519142829798</v>
      </c>
      <c r="O10" s="49">
        <v>-62.272801546332225</v>
      </c>
      <c r="P10" s="49">
        <v>-67.112467979220426</v>
      </c>
    </row>
    <row r="11" spans="1:19" ht="15" customHeight="1">
      <c r="A11" s="345" t="s">
        <v>244</v>
      </c>
      <c r="B11" s="345"/>
      <c r="C11" s="345"/>
      <c r="D11" s="345"/>
      <c r="E11" s="345"/>
      <c r="F11" s="345"/>
      <c r="G11" s="345"/>
      <c r="H11" s="345"/>
      <c r="I11" s="345"/>
      <c r="J11" s="345"/>
      <c r="K11" s="345"/>
      <c r="L11" s="345"/>
      <c r="M11" s="345"/>
      <c r="N11" s="345"/>
      <c r="O11" s="345"/>
      <c r="P11" s="345"/>
    </row>
    <row r="12" spans="1:19">
      <c r="A12" s="117"/>
      <c r="B12" s="117"/>
      <c r="C12" s="117"/>
      <c r="D12" s="117"/>
      <c r="E12" s="117"/>
      <c r="F12" s="117"/>
      <c r="G12" s="117"/>
      <c r="H12" s="117"/>
      <c r="I12" s="117"/>
      <c r="J12" s="117"/>
      <c r="K12" s="117"/>
      <c r="L12" s="117"/>
      <c r="M12" s="117"/>
      <c r="N12" s="117"/>
      <c r="O12" s="117"/>
      <c r="P12" s="117"/>
      <c r="Q12" s="117"/>
      <c r="R12" s="117"/>
      <c r="S12" s="117"/>
    </row>
    <row r="13" spans="1:19" ht="16">
      <c r="P13" s="158" t="s">
        <v>289</v>
      </c>
    </row>
  </sheetData>
  <mergeCells count="1">
    <mergeCell ref="A11:P11"/>
  </mergeCells>
  <phoneticPr fontId="2"/>
  <hyperlinks>
    <hyperlink ref="P13" location="説明・目次!A1" display="目次に戻る" xr:uid="{46A78F96-1C16-411F-B982-CE69C5AC778C}"/>
  </hyperlinks>
  <pageMargins left="0.70866141732283472" right="0.70866141732283472" top="0.74803149606299213" bottom="0.74803149606299213" header="0.31496062992125984" footer="0.31496062992125984"/>
  <pageSetup paperSize="9" scale="44"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93FCC-2478-40F8-AC3A-303A4544F817}">
  <sheetPr>
    <tabColor theme="6" tint="-0.499984740745262"/>
    <pageSetUpPr fitToPage="1"/>
  </sheetPr>
  <dimension ref="A1:W7"/>
  <sheetViews>
    <sheetView view="pageBreakPreview" zoomScaleNormal="80" zoomScaleSheetLayoutView="100" workbookViewId="0">
      <selection activeCell="O7" sqref="O7"/>
    </sheetView>
  </sheetViews>
  <sheetFormatPr baseColWidth="10" defaultColWidth="9" defaultRowHeight="15"/>
  <cols>
    <col min="1" max="1" width="31.33203125" style="1" customWidth="1"/>
    <col min="2" max="23" width="10.33203125" style="1" customWidth="1"/>
    <col min="24" max="16384" width="9" style="1"/>
  </cols>
  <sheetData>
    <row r="1" spans="1:23" ht="22">
      <c r="A1" s="12" t="s">
        <v>61</v>
      </c>
    </row>
    <row r="3" spans="1:23">
      <c r="A3" s="46" t="s">
        <v>662</v>
      </c>
    </row>
    <row r="4" spans="1:23" ht="17">
      <c r="A4" s="38"/>
      <c r="B4" s="336" t="s">
        <v>1</v>
      </c>
      <c r="C4" s="336" t="s">
        <v>2</v>
      </c>
      <c r="D4" s="336" t="s">
        <v>13</v>
      </c>
      <c r="E4" s="336" t="s">
        <v>14</v>
      </c>
      <c r="F4" s="336" t="s">
        <v>3</v>
      </c>
      <c r="G4" s="336" t="s">
        <v>4</v>
      </c>
      <c r="H4" s="336" t="s">
        <v>5</v>
      </c>
      <c r="I4" s="336" t="s">
        <v>6</v>
      </c>
      <c r="J4" s="336" t="s">
        <v>7</v>
      </c>
      <c r="K4" s="336" t="s">
        <v>8</v>
      </c>
      <c r="L4" s="339" t="s">
        <v>9</v>
      </c>
      <c r="M4" s="336" t="s">
        <v>57</v>
      </c>
      <c r="N4" s="336" t="s">
        <v>271</v>
      </c>
      <c r="O4" s="336" t="s">
        <v>380</v>
      </c>
    </row>
    <row r="5" spans="1:23" ht="16">
      <c r="A5" s="38" t="s">
        <v>534</v>
      </c>
      <c r="B5" s="38">
        <v>16</v>
      </c>
      <c r="C5" s="38">
        <v>23</v>
      </c>
      <c r="D5" s="37">
        <v>23</v>
      </c>
      <c r="E5" s="37">
        <v>23</v>
      </c>
      <c r="F5" s="38">
        <v>25</v>
      </c>
      <c r="G5" s="38">
        <v>27</v>
      </c>
      <c r="H5" s="38">
        <v>28</v>
      </c>
      <c r="I5" s="38">
        <v>29</v>
      </c>
      <c r="J5" s="38">
        <v>29</v>
      </c>
      <c r="K5" s="38">
        <v>29</v>
      </c>
      <c r="L5" s="105">
        <v>27</v>
      </c>
      <c r="M5" s="38">
        <v>28</v>
      </c>
      <c r="N5" s="38">
        <v>29</v>
      </c>
      <c r="O5" s="38">
        <v>21</v>
      </c>
      <c r="T5" s="106"/>
      <c r="U5" s="106"/>
      <c r="V5" s="106"/>
      <c r="W5" s="106"/>
    </row>
    <row r="7" spans="1:23" ht="16">
      <c r="A7" s="117"/>
      <c r="B7" s="117"/>
      <c r="C7" s="117"/>
      <c r="D7" s="117"/>
      <c r="E7" s="117"/>
      <c r="F7" s="117"/>
      <c r="G7" s="117"/>
      <c r="H7" s="117"/>
      <c r="I7" s="117"/>
      <c r="J7" s="117"/>
      <c r="K7" s="117"/>
      <c r="L7" s="117"/>
      <c r="M7" s="182"/>
      <c r="N7" s="182"/>
      <c r="O7" s="158" t="s">
        <v>289</v>
      </c>
      <c r="P7" s="117"/>
      <c r="Q7" s="117"/>
      <c r="R7" s="117"/>
      <c r="S7" s="117"/>
      <c r="T7" s="117"/>
    </row>
  </sheetData>
  <phoneticPr fontId="2"/>
  <hyperlinks>
    <hyperlink ref="O7" location="説明・目次!A1" display="目次に戻る" xr:uid="{3C7834A8-FC41-4AA4-923F-26B246F2311D}"/>
  </hyperlinks>
  <pageMargins left="0.70866141732283472" right="0.70866141732283472" top="0.74803149606299213" bottom="0.74803149606299213" header="0.31496062992125984" footer="0.31496062992125984"/>
  <pageSetup paperSize="9" scale="46" fitToHeight="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DF614-4297-409A-8AAA-98DEAA9E217D}">
  <sheetPr>
    <tabColor theme="6" tint="-0.499984740745262"/>
    <pageSetUpPr fitToPage="1"/>
  </sheetPr>
  <dimension ref="A1:R11"/>
  <sheetViews>
    <sheetView view="pageBreakPreview" zoomScaleNormal="80" zoomScaleSheetLayoutView="100" workbookViewId="0">
      <selection activeCell="N11" sqref="N11"/>
    </sheetView>
  </sheetViews>
  <sheetFormatPr baseColWidth="10" defaultColWidth="9" defaultRowHeight="15"/>
  <cols>
    <col min="1" max="1" width="31.33203125" style="1" customWidth="1"/>
    <col min="2" max="11" width="10.33203125" style="1" customWidth="1"/>
    <col min="12" max="14" width="11.33203125" style="1" customWidth="1"/>
    <col min="15" max="22" width="10.33203125" style="1" customWidth="1"/>
    <col min="23" max="16384" width="9" style="1"/>
  </cols>
  <sheetData>
    <row r="1" spans="1:18" ht="22">
      <c r="A1" s="12" t="s">
        <v>61</v>
      </c>
    </row>
    <row r="3" spans="1:18">
      <c r="A3" s="15" t="s">
        <v>435</v>
      </c>
    </row>
    <row r="4" spans="1:18" ht="16">
      <c r="A4" s="38" t="s">
        <v>32</v>
      </c>
      <c r="B4" s="336" t="s">
        <v>3</v>
      </c>
      <c r="C4" s="336" t="s">
        <v>4</v>
      </c>
      <c r="D4" s="336" t="s">
        <v>5</v>
      </c>
      <c r="E4" s="336" t="s">
        <v>24</v>
      </c>
      <c r="F4" s="336" t="s">
        <v>25</v>
      </c>
      <c r="G4" s="336" t="s">
        <v>26</v>
      </c>
      <c r="H4" s="336" t="s">
        <v>9</v>
      </c>
      <c r="I4" s="336" t="s">
        <v>57</v>
      </c>
      <c r="J4" s="336" t="s">
        <v>271</v>
      </c>
      <c r="K4" s="336" t="s">
        <v>807</v>
      </c>
      <c r="L4" s="336" t="s">
        <v>808</v>
      </c>
      <c r="M4" s="336" t="s">
        <v>161</v>
      </c>
      <c r="N4" s="336" t="s">
        <v>162</v>
      </c>
    </row>
    <row r="5" spans="1:18" ht="17">
      <c r="A5" s="38" t="s">
        <v>69</v>
      </c>
      <c r="B5" s="38">
        <v>3</v>
      </c>
      <c r="C5" s="38">
        <v>3</v>
      </c>
      <c r="D5" s="38">
        <v>1</v>
      </c>
      <c r="E5" s="38">
        <v>3</v>
      </c>
      <c r="F5" s="38">
        <v>11</v>
      </c>
      <c r="G5" s="38">
        <v>4</v>
      </c>
      <c r="H5" s="38">
        <v>0</v>
      </c>
      <c r="I5" s="38">
        <v>4</v>
      </c>
      <c r="J5" s="38">
        <v>3</v>
      </c>
      <c r="K5" s="38">
        <v>0</v>
      </c>
      <c r="L5" s="38">
        <v>0</v>
      </c>
      <c r="M5" s="38">
        <v>0</v>
      </c>
      <c r="N5" s="38">
        <v>0</v>
      </c>
    </row>
    <row r="6" spans="1:18" ht="16">
      <c r="A6" s="38" t="s">
        <v>70</v>
      </c>
      <c r="B6" s="38">
        <v>0</v>
      </c>
      <c r="C6" s="38">
        <v>1</v>
      </c>
      <c r="D6" s="38">
        <v>0</v>
      </c>
      <c r="E6" s="38">
        <v>0</v>
      </c>
      <c r="F6" s="38">
        <v>0</v>
      </c>
      <c r="G6" s="38">
        <v>1</v>
      </c>
      <c r="H6" s="38">
        <v>0</v>
      </c>
      <c r="I6" s="38">
        <v>1</v>
      </c>
      <c r="J6" s="38">
        <v>0</v>
      </c>
      <c r="K6" s="38">
        <v>0</v>
      </c>
      <c r="L6" s="38">
        <v>0</v>
      </c>
      <c r="M6" s="38">
        <v>0</v>
      </c>
      <c r="N6" s="38">
        <v>0</v>
      </c>
    </row>
    <row r="7" spans="1:18" ht="17">
      <c r="A7" s="38" t="s">
        <v>258</v>
      </c>
      <c r="B7" s="38">
        <v>0</v>
      </c>
      <c r="C7" s="38">
        <v>86</v>
      </c>
      <c r="D7" s="38">
        <v>0</v>
      </c>
      <c r="E7" s="7">
        <v>2590</v>
      </c>
      <c r="F7" s="38">
        <v>699</v>
      </c>
      <c r="G7" s="38">
        <v>644</v>
      </c>
      <c r="H7" s="38">
        <v>0</v>
      </c>
      <c r="I7" s="38">
        <v>607</v>
      </c>
      <c r="J7" s="197">
        <v>3178</v>
      </c>
      <c r="K7" s="197" t="s">
        <v>199</v>
      </c>
      <c r="L7" s="53" t="s">
        <v>199</v>
      </c>
      <c r="M7" s="53" t="s">
        <v>199</v>
      </c>
      <c r="N7" s="53" t="s">
        <v>199</v>
      </c>
    </row>
    <row r="8" spans="1:18" ht="16">
      <c r="A8" s="38" t="s">
        <v>259</v>
      </c>
      <c r="B8" s="38">
        <v>0</v>
      </c>
      <c r="C8" s="38">
        <v>0</v>
      </c>
      <c r="D8" s="38">
        <v>0</v>
      </c>
      <c r="E8" s="38">
        <v>0</v>
      </c>
      <c r="F8" s="38">
        <v>0</v>
      </c>
      <c r="G8" s="38">
        <v>0</v>
      </c>
      <c r="H8" s="38">
        <v>0</v>
      </c>
      <c r="I8" s="38">
        <v>460</v>
      </c>
      <c r="J8" s="197">
        <v>0</v>
      </c>
      <c r="K8" s="197" t="s">
        <v>199</v>
      </c>
      <c r="L8" s="53" t="s">
        <v>199</v>
      </c>
      <c r="M8" s="53" t="s">
        <v>199</v>
      </c>
      <c r="N8" s="53" t="s">
        <v>199</v>
      </c>
    </row>
    <row r="9" spans="1:18" ht="30" customHeight="1">
      <c r="A9" s="345" t="s">
        <v>66</v>
      </c>
      <c r="B9" s="345"/>
      <c r="C9" s="345"/>
      <c r="D9" s="345"/>
      <c r="E9" s="345"/>
      <c r="F9" s="345"/>
      <c r="G9" s="345"/>
      <c r="H9" s="345"/>
      <c r="I9" s="345"/>
      <c r="J9" s="345"/>
      <c r="K9" s="345"/>
      <c r="L9" s="345"/>
      <c r="M9" s="345"/>
      <c r="N9" s="345"/>
      <c r="O9" s="117"/>
      <c r="P9" s="117"/>
      <c r="Q9" s="117"/>
      <c r="R9" s="117"/>
    </row>
    <row r="10" spans="1:18">
      <c r="A10" s="117"/>
      <c r="B10" s="117"/>
      <c r="C10" s="117"/>
      <c r="D10" s="117"/>
      <c r="E10" s="117"/>
      <c r="F10" s="117"/>
      <c r="G10" s="117"/>
      <c r="H10" s="117"/>
      <c r="I10" s="117"/>
      <c r="J10" s="117"/>
      <c r="K10" s="117"/>
      <c r="L10" s="117"/>
      <c r="M10" s="117"/>
      <c r="N10" s="117"/>
      <c r="O10" s="117"/>
      <c r="P10" s="117"/>
      <c r="Q10" s="117"/>
      <c r="R10" s="117"/>
    </row>
    <row r="11" spans="1:18" ht="16">
      <c r="N11" s="158" t="s">
        <v>289</v>
      </c>
    </row>
  </sheetData>
  <mergeCells count="1">
    <mergeCell ref="A9:N9"/>
  </mergeCells>
  <phoneticPr fontId="2"/>
  <hyperlinks>
    <hyperlink ref="N11" location="説明・目次!A1" display="目次に戻る" xr:uid="{DA77738F-7B55-4F58-9E7C-9135FDE6C20F}"/>
  </hyperlinks>
  <pageMargins left="0.70866141732283472" right="0.70866141732283472" top="0.74803149606299213" bottom="0.74803149606299213" header="0.31496062992125984" footer="0.31496062992125984"/>
  <pageSetup paperSize="9" scale="48" fitToHeight="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F4BD7-13B7-4911-A415-BAF187258BD1}">
  <sheetPr>
    <tabColor theme="6" tint="-0.499984740745262"/>
    <pageSetUpPr fitToPage="1"/>
  </sheetPr>
  <dimension ref="A1:X10"/>
  <sheetViews>
    <sheetView view="pageBreakPreview" zoomScaleNormal="80" zoomScaleSheetLayoutView="100" workbookViewId="0">
      <selection activeCell="P10" sqref="P10"/>
    </sheetView>
  </sheetViews>
  <sheetFormatPr baseColWidth="10" defaultColWidth="9" defaultRowHeight="15"/>
  <cols>
    <col min="1" max="1" width="31.33203125" style="1" customWidth="1"/>
    <col min="2" max="23" width="10.33203125" style="1" customWidth="1"/>
    <col min="24" max="16384" width="9" style="1"/>
  </cols>
  <sheetData>
    <row r="1" spans="1:24" ht="22">
      <c r="A1" s="12" t="s">
        <v>61</v>
      </c>
    </row>
    <row r="3" spans="1:24">
      <c r="A3" s="46" t="s">
        <v>646</v>
      </c>
    </row>
    <row r="4" spans="1:24" ht="17">
      <c r="A4" s="38"/>
      <c r="B4" s="336" t="s">
        <v>33</v>
      </c>
      <c r="C4" s="336" t="s">
        <v>1</v>
      </c>
      <c r="D4" s="336" t="s">
        <v>2</v>
      </c>
      <c r="E4" s="336" t="s">
        <v>13</v>
      </c>
      <c r="F4" s="336" t="s">
        <v>14</v>
      </c>
      <c r="G4" s="336" t="s">
        <v>3</v>
      </c>
      <c r="H4" s="336" t="s">
        <v>4</v>
      </c>
      <c r="I4" s="336" t="s">
        <v>5</v>
      </c>
      <c r="J4" s="336" t="s">
        <v>6</v>
      </c>
      <c r="K4" s="336" t="s">
        <v>7</v>
      </c>
      <c r="L4" s="336" t="s">
        <v>8</v>
      </c>
      <c r="M4" s="336" t="s">
        <v>9</v>
      </c>
      <c r="N4" s="336" t="s">
        <v>57</v>
      </c>
      <c r="O4" s="336" t="s">
        <v>271</v>
      </c>
      <c r="P4" s="336" t="s">
        <v>380</v>
      </c>
      <c r="Q4" s="117"/>
      <c r="R4" s="117"/>
      <c r="S4" s="117"/>
      <c r="T4" s="64"/>
      <c r="U4" s="72"/>
      <c r="V4" s="72"/>
      <c r="W4" s="72"/>
      <c r="X4" s="72"/>
    </row>
    <row r="5" spans="1:24" ht="16">
      <c r="A5" s="38" t="s">
        <v>594</v>
      </c>
      <c r="B5" s="48">
        <f>SUM(B6,B7)</f>
        <v>69.5</v>
      </c>
      <c r="C5" s="48">
        <f t="shared" ref="C5:P5" si="0">SUM(C6,C7)</f>
        <v>1.7</v>
      </c>
      <c r="D5" s="48">
        <f t="shared" si="0"/>
        <v>1.5</v>
      </c>
      <c r="E5" s="48">
        <f t="shared" si="0"/>
        <v>2</v>
      </c>
      <c r="F5" s="48">
        <f t="shared" si="0"/>
        <v>2</v>
      </c>
      <c r="G5" s="48">
        <f t="shared" si="0"/>
        <v>1.5</v>
      </c>
      <c r="H5" s="48">
        <f t="shared" si="0"/>
        <v>2</v>
      </c>
      <c r="I5" s="48">
        <f t="shared" si="0"/>
        <v>1.3</v>
      </c>
      <c r="J5" s="48">
        <f t="shared" si="0"/>
        <v>1.4</v>
      </c>
      <c r="K5" s="48">
        <f t="shared" si="0"/>
        <v>1.1000000000000001</v>
      </c>
      <c r="L5" s="48">
        <f t="shared" si="0"/>
        <v>1</v>
      </c>
      <c r="M5" s="48">
        <f t="shared" si="0"/>
        <v>1</v>
      </c>
      <c r="N5" s="48">
        <f t="shared" si="0"/>
        <v>1</v>
      </c>
      <c r="O5" s="48">
        <f t="shared" ref="O5" si="1">SUM(O6,O7)</f>
        <v>1.6320000000000001</v>
      </c>
      <c r="P5" s="48">
        <f t="shared" si="0"/>
        <v>2.085</v>
      </c>
      <c r="Q5" s="117"/>
      <c r="R5" s="117"/>
      <c r="S5" s="117"/>
      <c r="T5" s="64"/>
      <c r="U5" s="72"/>
      <c r="V5" s="72"/>
      <c r="W5" s="72"/>
      <c r="X5" s="72"/>
    </row>
    <row r="6" spans="1:24" ht="16">
      <c r="A6" s="38" t="s">
        <v>596</v>
      </c>
      <c r="B6" s="38">
        <v>67.599999999999994</v>
      </c>
      <c r="C6" s="38">
        <v>1.5</v>
      </c>
      <c r="D6" s="37">
        <v>1.4</v>
      </c>
      <c r="E6" s="37">
        <v>1.8</v>
      </c>
      <c r="F6" s="37">
        <v>1.8</v>
      </c>
      <c r="G6" s="38">
        <v>1.3</v>
      </c>
      <c r="H6" s="9">
        <v>2</v>
      </c>
      <c r="I6" s="9">
        <v>1.2</v>
      </c>
      <c r="J6" s="9">
        <v>0.8</v>
      </c>
      <c r="K6" s="9">
        <v>0.7</v>
      </c>
      <c r="L6" s="50">
        <v>0.8</v>
      </c>
      <c r="M6" s="38">
        <v>0.8</v>
      </c>
      <c r="N6" s="38">
        <v>0.7</v>
      </c>
      <c r="O6" s="48">
        <v>0.66100000000000003</v>
      </c>
      <c r="P6" s="48">
        <v>0.57999999999999996</v>
      </c>
      <c r="T6" s="72"/>
      <c r="U6" s="72"/>
      <c r="V6" s="72"/>
      <c r="W6" s="72"/>
      <c r="X6" s="72"/>
    </row>
    <row r="7" spans="1:24" ht="16">
      <c r="A7" s="38" t="s">
        <v>595</v>
      </c>
      <c r="B7" s="38">
        <v>1.9</v>
      </c>
      <c r="C7" s="38">
        <v>0.2</v>
      </c>
      <c r="D7" s="37">
        <v>0.1</v>
      </c>
      <c r="E7" s="37">
        <v>0.2</v>
      </c>
      <c r="F7" s="37">
        <v>0.2</v>
      </c>
      <c r="G7" s="38">
        <v>0.2</v>
      </c>
      <c r="H7" s="38">
        <v>0</v>
      </c>
      <c r="I7" s="38">
        <v>0.1</v>
      </c>
      <c r="J7" s="38">
        <v>0.6</v>
      </c>
      <c r="K7" s="38">
        <v>0.4</v>
      </c>
      <c r="L7" s="38">
        <v>0.2</v>
      </c>
      <c r="M7" s="38">
        <v>0.2</v>
      </c>
      <c r="N7" s="38">
        <v>0.3</v>
      </c>
      <c r="O7" s="48">
        <v>0.97099999999999997</v>
      </c>
      <c r="P7" s="48">
        <v>1.5049999999999999</v>
      </c>
      <c r="T7" s="72"/>
      <c r="U7" s="72"/>
      <c r="V7" s="72"/>
      <c r="W7" s="72"/>
      <c r="X7" s="72"/>
    </row>
    <row r="8" spans="1:24" ht="15" customHeight="1">
      <c r="A8" s="345" t="s">
        <v>245</v>
      </c>
      <c r="B8" s="345"/>
      <c r="C8" s="345"/>
      <c r="D8" s="345"/>
      <c r="E8" s="345"/>
      <c r="F8" s="345"/>
      <c r="G8" s="345"/>
      <c r="H8" s="345"/>
      <c r="I8" s="345"/>
      <c r="J8" s="345"/>
      <c r="K8" s="345"/>
      <c r="L8" s="345"/>
      <c r="M8" s="345"/>
      <c r="N8" s="345"/>
      <c r="O8" s="345"/>
      <c r="P8" s="345"/>
    </row>
    <row r="9" spans="1:24">
      <c r="A9" s="117"/>
      <c r="B9" s="117"/>
      <c r="C9" s="117"/>
      <c r="D9" s="117"/>
      <c r="E9" s="117"/>
      <c r="F9" s="117"/>
      <c r="G9" s="117"/>
      <c r="H9" s="117"/>
      <c r="I9" s="117"/>
      <c r="J9" s="117"/>
      <c r="K9" s="117"/>
      <c r="L9" s="117"/>
      <c r="M9" s="117"/>
      <c r="N9" s="117"/>
      <c r="O9" s="117"/>
      <c r="P9" s="117"/>
      <c r="Q9" s="117"/>
      <c r="R9" s="117"/>
      <c r="S9" s="117"/>
    </row>
    <row r="10" spans="1:24" ht="16">
      <c r="A10" s="117"/>
      <c r="B10" s="117"/>
      <c r="C10" s="117"/>
      <c r="D10" s="117"/>
      <c r="E10" s="117"/>
      <c r="F10" s="117"/>
      <c r="G10" s="117"/>
      <c r="H10" s="117"/>
      <c r="I10" s="117"/>
      <c r="J10" s="117"/>
      <c r="K10" s="117"/>
      <c r="L10" s="117"/>
      <c r="M10" s="117"/>
      <c r="N10" s="117"/>
      <c r="O10" s="117"/>
      <c r="P10" s="158" t="s">
        <v>289</v>
      </c>
      <c r="Q10" s="117"/>
      <c r="R10" s="117"/>
      <c r="S10" s="117"/>
    </row>
  </sheetData>
  <mergeCells count="1">
    <mergeCell ref="A8:P8"/>
  </mergeCells>
  <phoneticPr fontId="2"/>
  <hyperlinks>
    <hyperlink ref="P10" location="説明・目次!A1" display="目次に戻る" xr:uid="{FD4D5ED1-337A-4790-8704-F554269676E8}"/>
  </hyperlinks>
  <pageMargins left="0.70866141732283472" right="0.70866141732283472" top="0.74803149606299213" bottom="0.74803149606299213" header="0.31496062992125984" footer="0.31496062992125984"/>
  <pageSetup paperSize="9" scale="44" fitToHeight="0"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18F57-2BA7-4034-BB71-B9DAF2EAA3FA}">
  <sheetPr>
    <tabColor theme="6" tint="-0.499984740745262"/>
    <pageSetUpPr fitToPage="1"/>
  </sheetPr>
  <dimension ref="A1:W9"/>
  <sheetViews>
    <sheetView view="pageBreakPreview" zoomScaleNormal="80" zoomScaleSheetLayoutView="100" workbookViewId="0">
      <selection activeCell="J9" sqref="J9"/>
    </sheetView>
  </sheetViews>
  <sheetFormatPr baseColWidth="10" defaultColWidth="9" defaultRowHeight="15"/>
  <cols>
    <col min="1" max="1" width="31.33203125" style="1" customWidth="1"/>
    <col min="2" max="23" width="10.33203125" style="1" customWidth="1"/>
    <col min="24" max="16384" width="9" style="1"/>
  </cols>
  <sheetData>
    <row r="1" spans="1:23" ht="22">
      <c r="A1" s="12" t="s">
        <v>61</v>
      </c>
    </row>
    <row r="3" spans="1:23">
      <c r="A3" s="46" t="s">
        <v>645</v>
      </c>
    </row>
    <row r="4" spans="1:23" ht="16">
      <c r="A4" s="38"/>
      <c r="B4" s="336" t="s">
        <v>4</v>
      </c>
      <c r="C4" s="336" t="s">
        <v>5</v>
      </c>
      <c r="D4" s="336" t="s">
        <v>6</v>
      </c>
      <c r="E4" s="336" t="s">
        <v>7</v>
      </c>
      <c r="F4" s="336" t="s">
        <v>8</v>
      </c>
      <c r="G4" s="336" t="s">
        <v>9</v>
      </c>
      <c r="H4" s="336" t="s">
        <v>57</v>
      </c>
      <c r="I4" s="336" t="s">
        <v>271</v>
      </c>
      <c r="J4" s="336" t="s">
        <v>380</v>
      </c>
    </row>
    <row r="5" spans="1:23" ht="16">
      <c r="A5" s="38" t="s">
        <v>597</v>
      </c>
      <c r="B5" s="43">
        <v>6.6</v>
      </c>
      <c r="C5" s="43">
        <v>13.1</v>
      </c>
      <c r="D5" s="43">
        <v>11</v>
      </c>
      <c r="E5" s="43">
        <v>9</v>
      </c>
      <c r="F5" s="43">
        <v>10</v>
      </c>
      <c r="G5" s="44">
        <v>8.4</v>
      </c>
      <c r="H5" s="44">
        <v>6.2</v>
      </c>
      <c r="I5" s="44">
        <v>6.54</v>
      </c>
      <c r="J5" s="44">
        <v>6.9</v>
      </c>
      <c r="K5" s="73"/>
      <c r="L5" s="73"/>
      <c r="M5" s="73"/>
      <c r="N5" s="73"/>
      <c r="O5" s="73"/>
      <c r="P5" s="73"/>
      <c r="Q5" s="73"/>
      <c r="R5" s="73"/>
      <c r="S5" s="74"/>
      <c r="T5" s="74"/>
      <c r="U5" s="74"/>
      <c r="V5" s="74"/>
      <c r="W5" s="74"/>
    </row>
    <row r="6" spans="1:23" ht="16">
      <c r="A6" s="38" t="s">
        <v>71</v>
      </c>
      <c r="B6" s="45">
        <v>33</v>
      </c>
      <c r="C6" s="45">
        <v>34</v>
      </c>
      <c r="D6" s="45">
        <v>35</v>
      </c>
      <c r="E6" s="45">
        <v>34</v>
      </c>
      <c r="F6" s="45">
        <v>35</v>
      </c>
      <c r="G6" s="39">
        <v>33</v>
      </c>
      <c r="H6" s="39">
        <v>33</v>
      </c>
      <c r="I6" s="39">
        <v>33</v>
      </c>
      <c r="J6" s="39">
        <v>32</v>
      </c>
      <c r="K6" s="75"/>
      <c r="L6" s="75"/>
      <c r="M6" s="75"/>
      <c r="N6" s="75"/>
      <c r="O6" s="75"/>
      <c r="P6" s="75"/>
      <c r="Q6" s="75"/>
      <c r="R6" s="75"/>
      <c r="S6" s="76"/>
      <c r="T6" s="76"/>
      <c r="U6" s="76"/>
      <c r="V6" s="76"/>
      <c r="W6" s="76"/>
    </row>
    <row r="7" spans="1:23" ht="15" customHeight="1">
      <c r="A7" s="347" t="s">
        <v>532</v>
      </c>
      <c r="B7" s="347"/>
      <c r="C7" s="347"/>
      <c r="D7" s="347"/>
      <c r="E7" s="347"/>
      <c r="F7" s="347"/>
      <c r="G7" s="347"/>
      <c r="H7" s="347"/>
      <c r="I7" s="347"/>
      <c r="J7" s="347"/>
      <c r="K7" s="64"/>
      <c r="L7" s="64"/>
      <c r="M7" s="64"/>
      <c r="N7" s="64"/>
      <c r="O7" s="64"/>
      <c r="P7" s="64"/>
      <c r="Q7" s="64"/>
      <c r="R7" s="64"/>
      <c r="S7" s="64"/>
    </row>
    <row r="8" spans="1:23" ht="15" customHeight="1">
      <c r="A8" s="206"/>
      <c r="B8" s="206"/>
      <c r="C8" s="206"/>
      <c r="D8" s="206"/>
      <c r="E8" s="206"/>
      <c r="F8" s="206"/>
      <c r="G8" s="206"/>
      <c r="H8" s="206"/>
      <c r="I8" s="206"/>
      <c r="J8" s="206"/>
      <c r="K8" s="64"/>
      <c r="L8" s="64"/>
      <c r="M8" s="64"/>
      <c r="N8" s="64"/>
      <c r="O8" s="64"/>
      <c r="P8" s="64"/>
      <c r="Q8" s="64"/>
      <c r="R8" s="64"/>
      <c r="S8" s="64"/>
    </row>
    <row r="9" spans="1:23" ht="16">
      <c r="J9" s="158" t="s">
        <v>289</v>
      </c>
    </row>
  </sheetData>
  <mergeCells count="1">
    <mergeCell ref="A7:J7"/>
  </mergeCells>
  <phoneticPr fontId="2"/>
  <hyperlinks>
    <hyperlink ref="J9" location="説明・目次!A1" display="目次に戻る" xr:uid="{ECBB50F7-87AC-449F-9D28-7C0B3D2E40E1}"/>
  </hyperlinks>
  <pageMargins left="0.70866141732283472" right="0.70866141732283472" top="0.74803149606299213" bottom="0.74803149606299213" header="0.31496062992125984" footer="0.31496062992125984"/>
  <pageSetup paperSize="9" scale="66" fitToHeight="0"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61A53-9447-4935-B1C6-AC86B163CB6A}">
  <sheetPr>
    <tabColor theme="6" tint="-0.499984740745262"/>
    <pageSetUpPr fitToPage="1"/>
  </sheetPr>
  <dimension ref="A1:S13"/>
  <sheetViews>
    <sheetView view="pageBreakPreview" zoomScaleNormal="80" zoomScaleSheetLayoutView="100" workbookViewId="0">
      <selection activeCell="P13" sqref="P13"/>
    </sheetView>
  </sheetViews>
  <sheetFormatPr baseColWidth="10" defaultColWidth="9" defaultRowHeight="15"/>
  <cols>
    <col min="1" max="1" width="31.33203125" style="1" customWidth="1"/>
    <col min="2" max="23" width="10.33203125" style="1" customWidth="1"/>
    <col min="24" max="16384" width="9" style="1"/>
  </cols>
  <sheetData>
    <row r="1" spans="1:19" ht="22">
      <c r="A1" s="12" t="s">
        <v>61</v>
      </c>
    </row>
    <row r="3" spans="1:19">
      <c r="A3" s="46" t="s">
        <v>644</v>
      </c>
    </row>
    <row r="4" spans="1:19" ht="17">
      <c r="A4" s="38"/>
      <c r="B4" s="336" t="s">
        <v>10</v>
      </c>
      <c r="C4" s="336" t="s">
        <v>1</v>
      </c>
      <c r="D4" s="336" t="s">
        <v>2</v>
      </c>
      <c r="E4" s="336" t="s">
        <v>13</v>
      </c>
      <c r="F4" s="336" t="s">
        <v>14</v>
      </c>
      <c r="G4" s="336" t="s">
        <v>3</v>
      </c>
      <c r="H4" s="336" t="s">
        <v>4</v>
      </c>
      <c r="I4" s="336" t="s">
        <v>5</v>
      </c>
      <c r="J4" s="336" t="s">
        <v>6</v>
      </c>
      <c r="K4" s="336" t="s">
        <v>7</v>
      </c>
      <c r="L4" s="336" t="s">
        <v>8</v>
      </c>
      <c r="M4" s="336" t="s">
        <v>9</v>
      </c>
      <c r="N4" s="336" t="s">
        <v>57</v>
      </c>
      <c r="O4" s="336" t="s">
        <v>271</v>
      </c>
      <c r="P4" s="336" t="s">
        <v>380</v>
      </c>
    </row>
    <row r="5" spans="1:19" ht="16">
      <c r="A5" s="38" t="s">
        <v>598</v>
      </c>
      <c r="B5" s="5">
        <v>1052</v>
      </c>
      <c r="C5" s="38">
        <v>787</v>
      </c>
      <c r="D5" s="38">
        <v>798</v>
      </c>
      <c r="E5" s="37">
        <v>792</v>
      </c>
      <c r="F5" s="37">
        <v>792</v>
      </c>
      <c r="G5" s="38">
        <v>786</v>
      </c>
      <c r="H5" s="5">
        <v>756</v>
      </c>
      <c r="I5" s="5">
        <v>627</v>
      </c>
      <c r="J5" s="5">
        <v>544</v>
      </c>
      <c r="K5" s="5">
        <v>521</v>
      </c>
      <c r="L5" s="5">
        <v>515</v>
      </c>
      <c r="M5" s="49">
        <v>502.01690000000002</v>
      </c>
      <c r="N5" s="49">
        <v>445.07664699999998</v>
      </c>
      <c r="O5" s="49">
        <v>450.32796999999999</v>
      </c>
      <c r="P5" s="49">
        <v>440</v>
      </c>
    </row>
    <row r="6" spans="1:19" ht="16">
      <c r="A6" s="38" t="s">
        <v>574</v>
      </c>
      <c r="B6" s="38">
        <v>676</v>
      </c>
      <c r="C6" s="38"/>
      <c r="D6" s="38"/>
      <c r="E6" s="37"/>
      <c r="F6" s="37"/>
      <c r="G6" s="49">
        <v>370.46000000000004</v>
      </c>
      <c r="H6" s="49">
        <v>354.66999999999996</v>
      </c>
      <c r="I6" s="49">
        <v>230.94579999999999</v>
      </c>
      <c r="J6" s="49">
        <v>241.87000000000006</v>
      </c>
      <c r="K6" s="49">
        <v>239.54</v>
      </c>
      <c r="L6" s="49">
        <v>214</v>
      </c>
      <c r="M6" s="49">
        <v>230.8</v>
      </c>
      <c r="N6" s="49">
        <v>189.82</v>
      </c>
      <c r="O6" s="58">
        <v>208.52999999999997</v>
      </c>
      <c r="P6" s="58">
        <v>207</v>
      </c>
    </row>
    <row r="7" spans="1:19" ht="16">
      <c r="A7" s="38" t="s">
        <v>542</v>
      </c>
      <c r="B7" s="38">
        <v>139</v>
      </c>
      <c r="C7" s="38"/>
      <c r="D7" s="38"/>
      <c r="E7" s="37"/>
      <c r="F7" s="37"/>
      <c r="G7" s="49">
        <v>229.43571787879119</v>
      </c>
      <c r="H7" s="49">
        <v>214.80604999999997</v>
      </c>
      <c r="I7" s="49">
        <v>252.27120000000002</v>
      </c>
      <c r="J7" s="49">
        <v>233.96</v>
      </c>
      <c r="K7" s="49">
        <v>208</v>
      </c>
      <c r="L7" s="49">
        <v>223</v>
      </c>
      <c r="M7" s="49">
        <v>195.39890000000003</v>
      </c>
      <c r="N7" s="49">
        <v>177.64466999999999</v>
      </c>
      <c r="O7" s="49">
        <v>164.46697</v>
      </c>
      <c r="P7" s="49">
        <v>153</v>
      </c>
    </row>
    <row r="8" spans="1:19" ht="16">
      <c r="A8" s="38" t="s">
        <v>575</v>
      </c>
      <c r="B8" s="38">
        <v>53</v>
      </c>
      <c r="C8" s="38"/>
      <c r="D8" s="38"/>
      <c r="E8" s="37"/>
      <c r="F8" s="37"/>
      <c r="G8" s="49">
        <v>22.909899999999993</v>
      </c>
      <c r="H8" s="49">
        <v>24.052500000000002</v>
      </c>
      <c r="I8" s="49">
        <v>26</v>
      </c>
      <c r="J8" s="49">
        <v>27.324999999999999</v>
      </c>
      <c r="K8" s="49">
        <v>31</v>
      </c>
      <c r="L8" s="49">
        <v>34</v>
      </c>
      <c r="M8" s="49">
        <v>33.084000000000003</v>
      </c>
      <c r="N8" s="49">
        <v>32.666000000000004</v>
      </c>
      <c r="O8" s="49">
        <v>33.779000000000003</v>
      </c>
      <c r="P8" s="49">
        <v>37</v>
      </c>
    </row>
    <row r="9" spans="1:19" ht="16">
      <c r="A9" s="38" t="s">
        <v>576</v>
      </c>
      <c r="B9" s="38">
        <v>185</v>
      </c>
      <c r="C9" s="38"/>
      <c r="D9" s="38"/>
      <c r="E9" s="37"/>
      <c r="F9" s="37"/>
      <c r="G9" s="49">
        <v>162.88900000000004</v>
      </c>
      <c r="H9" s="49">
        <v>162.05000000000001</v>
      </c>
      <c r="I9" s="49">
        <v>118</v>
      </c>
      <c r="J9" s="49">
        <v>40.380000000000003</v>
      </c>
      <c r="K9" s="49">
        <v>43</v>
      </c>
      <c r="L9" s="49">
        <v>43</v>
      </c>
      <c r="M9" s="49">
        <v>42.734000000000002</v>
      </c>
      <c r="N9" s="49">
        <v>44.945976999999999</v>
      </c>
      <c r="O9" s="49">
        <v>43.552000000000007</v>
      </c>
      <c r="P9" s="49">
        <v>43</v>
      </c>
    </row>
    <row r="10" spans="1:19" ht="32">
      <c r="A10" s="38" t="s">
        <v>63</v>
      </c>
      <c r="B10" s="38">
        <v>0</v>
      </c>
      <c r="C10" s="38">
        <v>-39</v>
      </c>
      <c r="D10" s="38">
        <v>-39</v>
      </c>
      <c r="E10" s="37">
        <v>-40</v>
      </c>
      <c r="F10" s="37">
        <v>-40</v>
      </c>
      <c r="G10" s="38">
        <v>-45</v>
      </c>
      <c r="H10" s="38">
        <v>-50</v>
      </c>
      <c r="I10" s="38">
        <v>-61</v>
      </c>
      <c r="J10" s="38">
        <v>-66</v>
      </c>
      <c r="K10" s="38">
        <v>-68</v>
      </c>
      <c r="L10" s="38">
        <v>-68</v>
      </c>
      <c r="M10" s="49">
        <v>-69.154458002797398</v>
      </c>
      <c r="N10" s="49">
        <v>-70.273663726763203</v>
      </c>
      <c r="O10" s="49">
        <v>-70.696203726152831</v>
      </c>
      <c r="P10" s="49">
        <v>-73.196255282152265</v>
      </c>
    </row>
    <row r="11" spans="1:19" ht="15" customHeight="1">
      <c r="A11" s="345" t="s">
        <v>67</v>
      </c>
      <c r="B11" s="345"/>
      <c r="C11" s="345"/>
      <c r="D11" s="345"/>
      <c r="E11" s="345"/>
      <c r="F11" s="345"/>
      <c r="G11" s="345"/>
      <c r="H11" s="345"/>
      <c r="I11" s="345"/>
      <c r="J11" s="345"/>
      <c r="K11" s="345"/>
      <c r="L11" s="345"/>
      <c r="M11" s="345"/>
      <c r="N11" s="345"/>
      <c r="O11" s="345"/>
      <c r="P11" s="345"/>
    </row>
    <row r="12" spans="1:19">
      <c r="A12" s="117"/>
      <c r="B12" s="117"/>
      <c r="C12" s="117"/>
      <c r="D12" s="117"/>
      <c r="E12" s="117"/>
      <c r="F12" s="117"/>
      <c r="G12" s="117"/>
      <c r="H12" s="117"/>
      <c r="I12" s="117"/>
      <c r="J12" s="117"/>
      <c r="K12" s="117"/>
      <c r="L12" s="117"/>
      <c r="M12" s="117"/>
      <c r="N12" s="117"/>
      <c r="O12" s="117"/>
      <c r="P12" s="117"/>
      <c r="Q12" s="117"/>
      <c r="R12" s="117"/>
      <c r="S12" s="117"/>
    </row>
    <row r="13" spans="1:19" ht="16">
      <c r="P13" s="158" t="s">
        <v>289</v>
      </c>
    </row>
  </sheetData>
  <mergeCells count="1">
    <mergeCell ref="A11:P11"/>
  </mergeCells>
  <phoneticPr fontId="2"/>
  <hyperlinks>
    <hyperlink ref="P13" location="説明・目次!A1" display="目次に戻る" xr:uid="{9760B7B8-FF0A-4613-B8A5-CD0327D4D4BB}"/>
  </hyperlinks>
  <pageMargins left="0.70866141732283472" right="0.70866141732283472" top="0.74803149606299213" bottom="0.74803149606299213" header="0.31496062992125984" footer="0.31496062992125984"/>
  <pageSetup paperSize="9" scale="44" fitToHeight="0"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B0367-064A-4D06-BFF3-79C86C8FBE80}">
  <sheetPr>
    <tabColor theme="6" tint="-0.499984740745262"/>
    <pageSetUpPr fitToPage="1"/>
  </sheetPr>
  <dimension ref="A1:S13"/>
  <sheetViews>
    <sheetView view="pageBreakPreview" zoomScaleNormal="80" zoomScaleSheetLayoutView="100" workbookViewId="0">
      <selection activeCell="O13" sqref="O13"/>
    </sheetView>
  </sheetViews>
  <sheetFormatPr baseColWidth="10" defaultColWidth="9" defaultRowHeight="15"/>
  <cols>
    <col min="1" max="1" width="32.33203125" style="1" customWidth="1"/>
    <col min="2" max="23" width="10.33203125" style="1" customWidth="1"/>
    <col min="24" max="16384" width="9" style="1"/>
  </cols>
  <sheetData>
    <row r="1" spans="1:19" ht="22">
      <c r="A1" s="12" t="s">
        <v>61</v>
      </c>
    </row>
    <row r="3" spans="1:19">
      <c r="A3" s="46" t="s">
        <v>643</v>
      </c>
    </row>
    <row r="4" spans="1:19" ht="17">
      <c r="A4" s="38"/>
      <c r="B4" s="336" t="s">
        <v>10</v>
      </c>
      <c r="C4" s="336" t="s">
        <v>2</v>
      </c>
      <c r="D4" s="336" t="s">
        <v>13</v>
      </c>
      <c r="E4" s="336" t="s">
        <v>14</v>
      </c>
      <c r="F4" s="336" t="s">
        <v>3</v>
      </c>
      <c r="G4" s="336" t="s">
        <v>4</v>
      </c>
      <c r="H4" s="336" t="s">
        <v>5</v>
      </c>
      <c r="I4" s="336" t="s">
        <v>6</v>
      </c>
      <c r="J4" s="336" t="s">
        <v>7</v>
      </c>
      <c r="K4" s="336" t="s">
        <v>8</v>
      </c>
      <c r="L4" s="336" t="s">
        <v>9</v>
      </c>
      <c r="M4" s="336" t="s">
        <v>57</v>
      </c>
      <c r="N4" s="336" t="s">
        <v>271</v>
      </c>
      <c r="O4" s="336" t="s">
        <v>380</v>
      </c>
    </row>
    <row r="5" spans="1:19" ht="16">
      <c r="A5" s="38" t="s">
        <v>599</v>
      </c>
      <c r="B5" s="5">
        <v>309</v>
      </c>
      <c r="C5" s="38">
        <v>247</v>
      </c>
      <c r="D5" s="37">
        <v>189</v>
      </c>
      <c r="E5" s="37">
        <v>189</v>
      </c>
      <c r="F5" s="38">
        <v>87</v>
      </c>
      <c r="G5" s="5">
        <v>69</v>
      </c>
      <c r="H5" s="5">
        <v>63</v>
      </c>
      <c r="I5" s="5">
        <v>72</v>
      </c>
      <c r="J5" s="5">
        <v>76</v>
      </c>
      <c r="K5" s="5">
        <v>168</v>
      </c>
      <c r="L5" s="52">
        <v>125.27860000000001</v>
      </c>
      <c r="M5" s="49">
        <v>53.219679999999997</v>
      </c>
      <c r="N5" s="49">
        <v>47.941679999999998</v>
      </c>
      <c r="O5" s="49">
        <v>43.096989999999998</v>
      </c>
      <c r="S5" s="67"/>
    </row>
    <row r="6" spans="1:19" ht="16">
      <c r="A6" s="38" t="s">
        <v>574</v>
      </c>
      <c r="B6" s="49">
        <v>55.8</v>
      </c>
      <c r="C6" s="38"/>
      <c r="D6" s="37"/>
      <c r="E6" s="37"/>
      <c r="F6" s="49">
        <v>15.18</v>
      </c>
      <c r="G6" s="49">
        <v>17.71</v>
      </c>
      <c r="H6" s="49">
        <v>10.15</v>
      </c>
      <c r="I6" s="49">
        <v>34.64</v>
      </c>
      <c r="J6" s="49">
        <v>18.600000000000001</v>
      </c>
      <c r="K6" s="49">
        <v>19.670000000000002</v>
      </c>
      <c r="L6" s="52">
        <v>14.93</v>
      </c>
      <c r="M6" s="49">
        <v>9.41</v>
      </c>
      <c r="N6" s="58">
        <v>10.436299999999999</v>
      </c>
      <c r="O6" s="58">
        <v>5.36693</v>
      </c>
      <c r="S6" s="67"/>
    </row>
    <row r="7" spans="1:19" ht="16">
      <c r="A7" s="38" t="s">
        <v>542</v>
      </c>
      <c r="B7" s="49">
        <v>143.54530000000003</v>
      </c>
      <c r="C7" s="38"/>
      <c r="D7" s="37"/>
      <c r="E7" s="37"/>
      <c r="F7" s="49">
        <v>71.805199999999985</v>
      </c>
      <c r="G7" s="49">
        <v>51.250599999999991</v>
      </c>
      <c r="H7" s="49">
        <v>51.69</v>
      </c>
      <c r="I7" s="49">
        <v>36.601199999999999</v>
      </c>
      <c r="J7" s="49">
        <v>56.569499999999998</v>
      </c>
      <c r="K7" s="49">
        <v>147.83066000000002</v>
      </c>
      <c r="L7" s="49">
        <v>110.3486</v>
      </c>
      <c r="M7" s="49">
        <v>43.397480000000002</v>
      </c>
      <c r="N7" s="49">
        <v>37.133380000000002</v>
      </c>
      <c r="O7" s="49">
        <v>37.730064460000001</v>
      </c>
      <c r="S7" s="63"/>
    </row>
    <row r="8" spans="1:19" ht="16">
      <c r="A8" s="38" t="s">
        <v>575</v>
      </c>
      <c r="B8" s="49">
        <v>107.824</v>
      </c>
      <c r="C8" s="38"/>
      <c r="D8" s="37"/>
      <c r="E8" s="37"/>
      <c r="F8" s="49">
        <v>0.25559999999999999</v>
      </c>
      <c r="G8" s="49">
        <v>0.23850000000000002</v>
      </c>
      <c r="H8" s="49">
        <v>0.82530000000000003</v>
      </c>
      <c r="I8" s="49">
        <v>0.439</v>
      </c>
      <c r="J8" s="49">
        <v>0.58430000000000004</v>
      </c>
      <c r="K8" s="49">
        <v>0.41789999999999994</v>
      </c>
      <c r="L8" s="49">
        <v>0.38790000000000002</v>
      </c>
      <c r="M8" s="49">
        <v>0.41220000000000001</v>
      </c>
      <c r="N8" s="49">
        <v>0.372</v>
      </c>
      <c r="O8" s="49">
        <v>0.43099999999999999</v>
      </c>
      <c r="S8" s="63"/>
    </row>
    <row r="9" spans="1:19" ht="16">
      <c r="A9" s="38" t="s">
        <v>576</v>
      </c>
      <c r="B9" s="49">
        <v>1.7</v>
      </c>
      <c r="C9" s="38"/>
      <c r="D9" s="37"/>
      <c r="E9" s="37"/>
      <c r="F9" s="49">
        <v>4.3999999999999997E-2</v>
      </c>
      <c r="G9" s="49">
        <v>3.2800000000000003E-2</v>
      </c>
      <c r="H9" s="49">
        <v>3.2599999999999997E-2</v>
      </c>
      <c r="I9" s="49">
        <v>3.2300000000000002E-2</v>
      </c>
      <c r="J9" s="49">
        <v>2.3699999999999999E-2</v>
      </c>
      <c r="K9" s="49">
        <v>0</v>
      </c>
      <c r="L9" s="38">
        <v>0</v>
      </c>
      <c r="M9" s="49">
        <v>0</v>
      </c>
      <c r="N9" s="49">
        <v>0</v>
      </c>
      <c r="O9" s="49">
        <v>4.2200000000000001E-2</v>
      </c>
    </row>
    <row r="10" spans="1:19" ht="16">
      <c r="A10" s="38" t="s">
        <v>63</v>
      </c>
      <c r="B10" s="38">
        <v>0</v>
      </c>
      <c r="C10" s="38">
        <v>-36</v>
      </c>
      <c r="D10" s="37">
        <v>-51</v>
      </c>
      <c r="E10" s="37">
        <v>-51</v>
      </c>
      <c r="F10" s="38">
        <v>-79</v>
      </c>
      <c r="G10" s="38">
        <v>-84</v>
      </c>
      <c r="H10" s="38">
        <v>-87</v>
      </c>
      <c r="I10" s="38">
        <v>-85</v>
      </c>
      <c r="J10" s="38">
        <v>-84</v>
      </c>
      <c r="K10" s="38">
        <v>-65</v>
      </c>
      <c r="L10" s="49">
        <v>-73.695669440060399</v>
      </c>
      <c r="M10" s="49">
        <v>-87.890882217728901</v>
      </c>
      <c r="N10" s="49">
        <v>-89.378998417223784</v>
      </c>
      <c r="O10" s="49">
        <v>-91.266853401730359</v>
      </c>
      <c r="S10" s="63"/>
    </row>
    <row r="11" spans="1:19" ht="15" customHeight="1">
      <c r="A11" s="345" t="s">
        <v>67</v>
      </c>
      <c r="B11" s="345"/>
      <c r="C11" s="345"/>
      <c r="D11" s="345"/>
      <c r="E11" s="345"/>
      <c r="F11" s="345"/>
      <c r="G11" s="345"/>
      <c r="H11" s="345"/>
      <c r="I11" s="345"/>
      <c r="J11" s="345"/>
      <c r="K11" s="345"/>
      <c r="L11" s="345"/>
      <c r="M11" s="345"/>
      <c r="N11" s="345"/>
      <c r="O11" s="345"/>
    </row>
    <row r="12" spans="1:19">
      <c r="A12" s="117"/>
      <c r="B12" s="117"/>
      <c r="C12" s="117"/>
      <c r="D12" s="117"/>
      <c r="E12" s="117"/>
      <c r="F12" s="117"/>
      <c r="G12" s="117"/>
      <c r="H12" s="117"/>
      <c r="I12" s="117"/>
      <c r="J12" s="117"/>
      <c r="K12" s="117"/>
      <c r="L12" s="117"/>
      <c r="M12" s="117"/>
      <c r="N12" s="117"/>
      <c r="O12" s="117"/>
      <c r="P12" s="117"/>
      <c r="Q12" s="117"/>
      <c r="R12" s="117"/>
      <c r="S12" s="117"/>
    </row>
    <row r="13" spans="1:19" ht="16">
      <c r="O13" s="158" t="s">
        <v>289</v>
      </c>
    </row>
  </sheetData>
  <mergeCells count="1">
    <mergeCell ref="A11:O11"/>
  </mergeCells>
  <phoneticPr fontId="2"/>
  <hyperlinks>
    <hyperlink ref="O13" location="説明・目次!A1" display="目次に戻る" xr:uid="{2C600ED2-B38D-48C6-8777-3B198A118FA2}"/>
  </hyperlinks>
  <pageMargins left="0.70866141732283472" right="0.70866141732283472" top="0.74803149606299213" bottom="0.74803149606299213" header="0.31496062992125984" footer="0.31496062992125984"/>
  <pageSetup paperSize="9" scale="46" fitToHeight="0"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BF79A-15D1-4407-94D1-500150E42ED0}">
  <sheetPr>
    <tabColor theme="6" tint="-0.499984740745262"/>
    <pageSetUpPr fitToPage="1"/>
  </sheetPr>
  <dimension ref="A1:U11"/>
  <sheetViews>
    <sheetView view="pageBreakPreview" topLeftCell="C1" zoomScaleNormal="80" zoomScaleSheetLayoutView="100" workbookViewId="0">
      <selection activeCell="S11" sqref="S11"/>
    </sheetView>
  </sheetViews>
  <sheetFormatPr baseColWidth="10" defaultColWidth="9" defaultRowHeight="15"/>
  <cols>
    <col min="1" max="1" width="31.33203125" style="1" customWidth="1"/>
    <col min="2" max="23" width="10.33203125" style="1" customWidth="1"/>
    <col min="24" max="16384" width="9" style="1"/>
  </cols>
  <sheetData>
    <row r="1" spans="1:21" ht="22">
      <c r="A1" s="12" t="s">
        <v>61</v>
      </c>
    </row>
    <row r="3" spans="1:21">
      <c r="A3" s="257" t="s">
        <v>685</v>
      </c>
    </row>
    <row r="4" spans="1:21" ht="17">
      <c r="A4" s="38"/>
      <c r="B4" s="336" t="s">
        <v>10</v>
      </c>
      <c r="C4" s="336" t="s">
        <v>11</v>
      </c>
      <c r="D4" s="336" t="s">
        <v>12</v>
      </c>
      <c r="E4" s="336" t="s">
        <v>0</v>
      </c>
      <c r="F4" s="336" t="s">
        <v>1</v>
      </c>
      <c r="G4" s="336" t="s">
        <v>2</v>
      </c>
      <c r="H4" s="336" t="s">
        <v>13</v>
      </c>
      <c r="I4" s="336" t="s">
        <v>14</v>
      </c>
      <c r="J4" s="336" t="s">
        <v>3</v>
      </c>
      <c r="K4" s="336" t="s">
        <v>4</v>
      </c>
      <c r="L4" s="336" t="s">
        <v>5</v>
      </c>
      <c r="M4" s="336" t="s">
        <v>6</v>
      </c>
      <c r="N4" s="336" t="s">
        <v>7</v>
      </c>
      <c r="O4" s="336" t="s">
        <v>8</v>
      </c>
      <c r="P4" s="336" t="s">
        <v>9</v>
      </c>
      <c r="Q4" s="336" t="s">
        <v>57</v>
      </c>
      <c r="R4" s="336" t="s">
        <v>271</v>
      </c>
      <c r="S4" s="336" t="s">
        <v>380</v>
      </c>
    </row>
    <row r="5" spans="1:21" ht="16">
      <c r="A5" s="38" t="s">
        <v>600</v>
      </c>
      <c r="B5" s="50">
        <v>5.2</v>
      </c>
      <c r="C5" s="38">
        <v>7.3</v>
      </c>
      <c r="D5" s="38">
        <v>8.3000000000000007</v>
      </c>
      <c r="E5" s="38">
        <v>9.1999999999999993</v>
      </c>
      <c r="F5" s="48">
        <v>9</v>
      </c>
      <c r="G5" s="38">
        <v>10.8</v>
      </c>
      <c r="H5" s="37">
        <v>8.9</v>
      </c>
      <c r="I5" s="37">
        <v>8.9</v>
      </c>
      <c r="J5" s="38">
        <v>13.6</v>
      </c>
      <c r="K5" s="50">
        <v>14.2</v>
      </c>
      <c r="L5" s="50">
        <v>15.7</v>
      </c>
      <c r="M5" s="50">
        <v>15.9</v>
      </c>
      <c r="N5" s="50">
        <v>17</v>
      </c>
      <c r="O5" s="112">
        <v>17.399999999999999</v>
      </c>
      <c r="P5" s="48">
        <v>18.5</v>
      </c>
      <c r="Q5" s="48">
        <v>20.7</v>
      </c>
      <c r="R5" s="48">
        <v>21.2</v>
      </c>
      <c r="S5" s="48">
        <v>22.6</v>
      </c>
      <c r="T5" s="106"/>
      <c r="U5" s="106"/>
    </row>
    <row r="6" spans="1:21" ht="16">
      <c r="A6" s="38" t="s">
        <v>601</v>
      </c>
      <c r="B6" s="38">
        <v>17.5</v>
      </c>
      <c r="C6" s="38">
        <v>16.600000000000001</v>
      </c>
      <c r="D6" s="38">
        <v>16.3</v>
      </c>
      <c r="E6" s="38">
        <v>16.2</v>
      </c>
      <c r="F6" s="38">
        <v>16.600000000000001</v>
      </c>
      <c r="G6" s="38">
        <v>15.9</v>
      </c>
      <c r="H6" s="37">
        <v>13.5</v>
      </c>
      <c r="I6" s="37">
        <v>13.5</v>
      </c>
      <c r="J6" s="38">
        <v>14.5</v>
      </c>
      <c r="K6" s="54">
        <v>14</v>
      </c>
      <c r="L6" s="54">
        <v>14.3</v>
      </c>
      <c r="M6" s="54">
        <v>14.9</v>
      </c>
      <c r="N6" s="54">
        <v>15.4</v>
      </c>
      <c r="O6" s="54">
        <v>16.3</v>
      </c>
      <c r="P6" s="48">
        <v>16.3</v>
      </c>
      <c r="Q6" s="48">
        <v>17.399999999999999</v>
      </c>
      <c r="R6" s="48">
        <v>17.3</v>
      </c>
      <c r="S6" s="48">
        <v>15.8</v>
      </c>
      <c r="T6" s="106"/>
      <c r="U6" s="106"/>
    </row>
    <row r="7" spans="1:21" ht="16">
      <c r="A7" s="38" t="s">
        <v>602</v>
      </c>
      <c r="B7" s="38">
        <v>20.5</v>
      </c>
      <c r="C7" s="38">
        <v>25.2</v>
      </c>
      <c r="D7" s="38">
        <v>28.3</v>
      </c>
      <c r="E7" s="48">
        <v>30</v>
      </c>
      <c r="F7" s="38">
        <v>31.8</v>
      </c>
      <c r="G7" s="48">
        <v>37</v>
      </c>
      <c r="H7" s="37">
        <v>30.7</v>
      </c>
      <c r="I7" s="37">
        <v>30.7</v>
      </c>
      <c r="J7" s="48">
        <v>42</v>
      </c>
      <c r="K7" s="38">
        <v>45.2</v>
      </c>
      <c r="L7" s="38">
        <v>51.4</v>
      </c>
      <c r="M7" s="38">
        <v>53.1</v>
      </c>
      <c r="N7" s="38">
        <v>57.5</v>
      </c>
      <c r="O7" s="38">
        <v>59.5</v>
      </c>
      <c r="P7" s="48">
        <v>63.2</v>
      </c>
      <c r="Q7" s="48">
        <v>70.2</v>
      </c>
      <c r="R7" s="48">
        <v>77</v>
      </c>
      <c r="S7" s="48">
        <v>84.6</v>
      </c>
      <c r="T7" s="106"/>
      <c r="U7" s="106"/>
    </row>
    <row r="8" spans="1:21" ht="16">
      <c r="A8" s="38" t="s">
        <v>603</v>
      </c>
      <c r="B8" s="38">
        <v>11.2</v>
      </c>
      <c r="C8" s="38">
        <v>11.7</v>
      </c>
      <c r="D8" s="38">
        <v>11.5</v>
      </c>
      <c r="E8" s="38">
        <v>16.100000000000001</v>
      </c>
      <c r="F8" s="38">
        <v>18.8</v>
      </c>
      <c r="G8" s="48">
        <v>22</v>
      </c>
      <c r="H8" s="37">
        <v>18.100000000000001</v>
      </c>
      <c r="I8" s="37">
        <v>18.100000000000001</v>
      </c>
      <c r="J8" s="38">
        <v>24.4</v>
      </c>
      <c r="K8" s="38">
        <v>24.4</v>
      </c>
      <c r="L8" s="38">
        <v>28.6</v>
      </c>
      <c r="M8" s="38">
        <v>30.6</v>
      </c>
      <c r="N8" s="38">
        <v>34.799999999999997</v>
      </c>
      <c r="O8" s="48">
        <v>39</v>
      </c>
      <c r="P8" s="48">
        <v>44.1</v>
      </c>
      <c r="Q8" s="48">
        <v>51.4</v>
      </c>
      <c r="R8" s="48">
        <v>62.8</v>
      </c>
      <c r="S8" s="48">
        <v>59.4</v>
      </c>
      <c r="T8" s="106"/>
      <c r="U8" s="106"/>
    </row>
    <row r="9" spans="1:21" ht="36" customHeight="1">
      <c r="A9" s="345" t="s">
        <v>424</v>
      </c>
      <c r="B9" s="345"/>
      <c r="C9" s="345"/>
      <c r="D9" s="345"/>
      <c r="E9" s="345"/>
      <c r="F9" s="345"/>
      <c r="G9" s="345"/>
      <c r="H9" s="345"/>
      <c r="I9" s="345"/>
      <c r="J9" s="345"/>
      <c r="K9" s="345"/>
      <c r="L9" s="345"/>
      <c r="M9" s="345"/>
      <c r="N9" s="345"/>
      <c r="O9" s="345"/>
      <c r="P9" s="345"/>
      <c r="Q9" s="345"/>
      <c r="R9" s="345"/>
      <c r="S9" s="345"/>
    </row>
    <row r="10" spans="1:21">
      <c r="A10" s="117"/>
      <c r="B10" s="117"/>
      <c r="C10" s="117"/>
      <c r="D10" s="117"/>
      <c r="E10" s="117"/>
      <c r="F10" s="117"/>
      <c r="G10" s="117"/>
      <c r="H10" s="117"/>
      <c r="I10" s="117"/>
      <c r="J10" s="117"/>
      <c r="K10" s="117"/>
      <c r="L10" s="117"/>
      <c r="M10" s="117"/>
      <c r="N10" s="117"/>
      <c r="O10" s="117"/>
      <c r="P10" s="117"/>
      <c r="Q10" s="117"/>
      <c r="R10" s="117"/>
    </row>
    <row r="11" spans="1:21" ht="16">
      <c r="S11" s="158" t="s">
        <v>289</v>
      </c>
    </row>
  </sheetData>
  <mergeCells count="1">
    <mergeCell ref="A9:S9"/>
  </mergeCells>
  <phoneticPr fontId="2"/>
  <hyperlinks>
    <hyperlink ref="S11" location="説明・目次!A1" display="目次に戻る" xr:uid="{F02035E4-C32A-43AB-BA4F-91297A5D9250}"/>
  </hyperlinks>
  <pageMargins left="0.70866141732283472" right="0.70866141732283472" top="0.74803149606299213" bottom="0.74803149606299213" header="0.31496062992125984" footer="0.31496062992125984"/>
  <pageSetup paperSize="9" scale="37" fitToHeight="0"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10AC2-72EA-44BF-BB84-14E0EBBCA6AD}">
  <sheetPr>
    <tabColor theme="6" tint="-0.499984740745262"/>
    <pageSetUpPr fitToPage="1"/>
  </sheetPr>
  <dimension ref="A1:Q13"/>
  <sheetViews>
    <sheetView view="pageBreakPreview" topLeftCell="C1" zoomScaleNormal="80" zoomScaleSheetLayoutView="100" workbookViewId="0">
      <selection activeCell="Q13" sqref="Q13"/>
    </sheetView>
  </sheetViews>
  <sheetFormatPr baseColWidth="10" defaultColWidth="9" defaultRowHeight="15"/>
  <cols>
    <col min="1" max="1" width="33" style="1" customWidth="1"/>
    <col min="2" max="21" width="10.33203125" style="1" customWidth="1"/>
    <col min="22" max="16384" width="9" style="1"/>
  </cols>
  <sheetData>
    <row r="1" spans="1:17" ht="22">
      <c r="A1" s="12" t="s">
        <v>61</v>
      </c>
    </row>
    <row r="3" spans="1:17">
      <c r="A3" s="46" t="s">
        <v>806</v>
      </c>
    </row>
    <row r="4" spans="1:17" ht="17">
      <c r="A4" s="38"/>
      <c r="B4" s="336" t="s">
        <v>10</v>
      </c>
      <c r="C4" s="336" t="s">
        <v>0</v>
      </c>
      <c r="D4" s="336" t="s">
        <v>1</v>
      </c>
      <c r="E4" s="336" t="s">
        <v>2</v>
      </c>
      <c r="F4" s="336" t="s">
        <v>13</v>
      </c>
      <c r="G4" s="336" t="s">
        <v>14</v>
      </c>
      <c r="H4" s="336" t="s">
        <v>3</v>
      </c>
      <c r="I4" s="336" t="s">
        <v>4</v>
      </c>
      <c r="J4" s="336" t="s">
        <v>5</v>
      </c>
      <c r="K4" s="336" t="s">
        <v>6</v>
      </c>
      <c r="L4" s="336" t="s">
        <v>7</v>
      </c>
      <c r="M4" s="336" t="s">
        <v>8</v>
      </c>
      <c r="N4" s="336" t="s">
        <v>9</v>
      </c>
      <c r="O4" s="336" t="s">
        <v>57</v>
      </c>
      <c r="P4" s="336" t="s">
        <v>425</v>
      </c>
      <c r="Q4" s="336" t="s">
        <v>686</v>
      </c>
    </row>
    <row r="5" spans="1:17" ht="16">
      <c r="A5" s="38" t="s">
        <v>604</v>
      </c>
      <c r="B5" s="5">
        <v>200</v>
      </c>
      <c r="C5" s="49">
        <v>189.77201199999999</v>
      </c>
      <c r="D5" s="38">
        <v>195</v>
      </c>
      <c r="E5" s="38">
        <v>192</v>
      </c>
      <c r="F5" s="37">
        <v>191</v>
      </c>
      <c r="G5" s="37">
        <v>191</v>
      </c>
      <c r="H5" s="38">
        <v>195</v>
      </c>
      <c r="I5" s="5">
        <v>211</v>
      </c>
      <c r="J5" s="5">
        <v>220</v>
      </c>
      <c r="K5" s="5">
        <v>224</v>
      </c>
      <c r="L5" s="5">
        <v>231</v>
      </c>
      <c r="M5" s="5">
        <v>228</v>
      </c>
      <c r="N5" s="49">
        <v>224.73685870000003</v>
      </c>
      <c r="O5" s="49">
        <v>209.77781032711999</v>
      </c>
      <c r="P5" s="49">
        <v>212.18293702175998</v>
      </c>
      <c r="Q5" s="49">
        <v>212.97300000000001</v>
      </c>
    </row>
    <row r="6" spans="1:17" ht="16">
      <c r="A6" s="38" t="s">
        <v>574</v>
      </c>
      <c r="B6" s="49">
        <v>157.17850099999998</v>
      </c>
      <c r="C6" s="49">
        <v>148.42094399999999</v>
      </c>
      <c r="D6" s="49">
        <v>143.71851599999999</v>
      </c>
      <c r="E6" s="49">
        <v>139.90029100000001</v>
      </c>
      <c r="F6" s="37"/>
      <c r="G6" s="58">
        <v>139.02020999999999</v>
      </c>
      <c r="H6" s="49">
        <v>135.89960300000001</v>
      </c>
      <c r="I6" s="49">
        <v>143.68600000000001</v>
      </c>
      <c r="J6" s="49">
        <v>149.20587899999998</v>
      </c>
      <c r="K6" s="49">
        <v>154.54115720000001</v>
      </c>
      <c r="L6" s="49">
        <v>160.88050000000001</v>
      </c>
      <c r="M6" s="49">
        <v>159.16740670000002</v>
      </c>
      <c r="N6" s="49">
        <v>152.0400171</v>
      </c>
      <c r="O6" s="49">
        <v>146.1182689</v>
      </c>
      <c r="P6" s="49">
        <v>150.97503829999999</v>
      </c>
      <c r="Q6" s="49">
        <v>150.52600000000001</v>
      </c>
    </row>
    <row r="7" spans="1:17" ht="16">
      <c r="A7" s="38" t="s">
        <v>542</v>
      </c>
      <c r="B7" s="49">
        <v>25.727233000000002</v>
      </c>
      <c r="C7" s="49">
        <v>27.583406000000004</v>
      </c>
      <c r="D7" s="49">
        <v>32.658867000000001</v>
      </c>
      <c r="E7" s="49">
        <v>33.492808000000004</v>
      </c>
      <c r="F7" s="37"/>
      <c r="G7" s="58">
        <v>34.521680000000003</v>
      </c>
      <c r="H7" s="49">
        <v>39.958384900000006</v>
      </c>
      <c r="I7" s="49">
        <v>48.228000000000002</v>
      </c>
      <c r="J7" s="49">
        <v>50.667208000000009</v>
      </c>
      <c r="K7" s="49">
        <v>49.118591080000009</v>
      </c>
      <c r="L7" s="49">
        <v>48.120100000000001</v>
      </c>
      <c r="M7" s="49">
        <v>48.014400059999993</v>
      </c>
      <c r="N7" s="49">
        <v>49.264030900000009</v>
      </c>
      <c r="O7" s="49">
        <v>41.52917402712</v>
      </c>
      <c r="P7" s="49">
        <v>38.469159161759997</v>
      </c>
      <c r="Q7" s="49">
        <v>38.835999999999999</v>
      </c>
    </row>
    <row r="8" spans="1:17" ht="16">
      <c r="A8" s="38" t="s">
        <v>575</v>
      </c>
      <c r="B8" s="49">
        <v>3.4348299999999998</v>
      </c>
      <c r="C8" s="49">
        <v>4.6017999999999999</v>
      </c>
      <c r="D8" s="49">
        <v>5.1106000000000007</v>
      </c>
      <c r="E8" s="49">
        <v>5.1293800000000003</v>
      </c>
      <c r="F8" s="37"/>
      <c r="G8" s="58">
        <v>4.674499</v>
      </c>
      <c r="H8" s="49">
        <v>4.9348929999999998</v>
      </c>
      <c r="I8" s="49">
        <v>4.2990000000000004</v>
      </c>
      <c r="J8" s="49">
        <v>4.7598529999999997</v>
      </c>
      <c r="K8" s="49">
        <v>5.4567350000000001</v>
      </c>
      <c r="L8" s="49">
        <v>6.6158999999999999</v>
      </c>
      <c r="M8" s="49">
        <v>5.6619754999999996</v>
      </c>
      <c r="N8" s="49">
        <v>7.3098997000000008</v>
      </c>
      <c r="O8" s="49">
        <v>6.2904423999999999</v>
      </c>
      <c r="P8" s="49">
        <v>6.1385925600000002</v>
      </c>
      <c r="Q8" s="49">
        <v>8.3019999999999996</v>
      </c>
    </row>
    <row r="9" spans="1:17" ht="16">
      <c r="A9" s="38" t="s">
        <v>576</v>
      </c>
      <c r="B9" s="49">
        <v>13.538450000000001</v>
      </c>
      <c r="C9" s="49">
        <v>9.1658620000000006</v>
      </c>
      <c r="D9" s="49">
        <v>13.059095000000001</v>
      </c>
      <c r="E9" s="49">
        <v>13.497940999999999</v>
      </c>
      <c r="F9" s="37"/>
      <c r="G9" s="58">
        <v>13.282855999999999</v>
      </c>
      <c r="H9" s="49">
        <v>14.056811</v>
      </c>
      <c r="I9" s="49">
        <v>14.898</v>
      </c>
      <c r="J9" s="49">
        <v>14.997954</v>
      </c>
      <c r="K9" s="49">
        <v>14.772040000000001</v>
      </c>
      <c r="L9" s="49">
        <v>15.628399999999999</v>
      </c>
      <c r="M9" s="49">
        <v>15.418012000000001</v>
      </c>
      <c r="N9" s="49">
        <v>16.122911000000002</v>
      </c>
      <c r="O9" s="49">
        <v>15.839924999999999</v>
      </c>
      <c r="P9" s="49">
        <v>16.600147</v>
      </c>
      <c r="Q9" s="49">
        <v>15.308</v>
      </c>
    </row>
    <row r="10" spans="1:17" ht="16">
      <c r="A10" s="38" t="s">
        <v>63</v>
      </c>
      <c r="B10" s="38">
        <v>0</v>
      </c>
      <c r="C10" s="49">
        <v>-22.143563774459864</v>
      </c>
      <c r="D10" s="38">
        <v>-20</v>
      </c>
      <c r="E10" s="38">
        <v>-23</v>
      </c>
      <c r="F10" s="37">
        <v>-24</v>
      </c>
      <c r="G10" s="37">
        <v>-24</v>
      </c>
      <c r="H10" s="38">
        <v>-28</v>
      </c>
      <c r="I10" s="38">
        <v>-27</v>
      </c>
      <c r="J10" s="38">
        <v>-27</v>
      </c>
      <c r="K10" s="38">
        <v>-25</v>
      </c>
      <c r="L10" s="38">
        <v>-25</v>
      </c>
      <c r="M10" s="38">
        <v>-26</v>
      </c>
      <c r="N10" s="49">
        <v>-27.307503262709044</v>
      </c>
      <c r="O10" s="49">
        <v>-26.242304694255999</v>
      </c>
      <c r="P10" s="49">
        <v>-27.33020042433677</v>
      </c>
      <c r="Q10" s="49">
        <v>-33</v>
      </c>
    </row>
    <row r="11" spans="1:17" ht="14.25" customHeight="1">
      <c r="A11" s="345" t="s">
        <v>263</v>
      </c>
      <c r="B11" s="345"/>
      <c r="C11" s="345"/>
      <c r="D11" s="345"/>
      <c r="E11" s="345"/>
      <c r="F11" s="345"/>
      <c r="G11" s="345"/>
      <c r="H11" s="345"/>
      <c r="I11" s="345"/>
      <c r="J11" s="345"/>
      <c r="K11" s="345"/>
      <c r="L11" s="345"/>
      <c r="M11" s="345"/>
      <c r="N11" s="345"/>
      <c r="O11" s="345"/>
      <c r="P11" s="345"/>
      <c r="Q11" s="345"/>
    </row>
    <row r="12" spans="1:17" ht="14.25" customHeight="1">
      <c r="A12" s="117"/>
      <c r="B12" s="117"/>
      <c r="C12" s="117"/>
      <c r="D12" s="117"/>
      <c r="E12" s="117"/>
      <c r="F12" s="117"/>
      <c r="G12" s="117"/>
      <c r="H12" s="117"/>
      <c r="I12" s="117"/>
      <c r="J12" s="117"/>
      <c r="K12" s="117"/>
      <c r="L12" s="117"/>
      <c r="M12" s="117"/>
      <c r="N12" s="117"/>
      <c r="O12" s="117"/>
      <c r="P12" s="117"/>
      <c r="Q12" s="117"/>
    </row>
    <row r="13" spans="1:17" ht="16">
      <c r="Q13" s="158" t="s">
        <v>289</v>
      </c>
    </row>
  </sheetData>
  <mergeCells count="1">
    <mergeCell ref="A11:Q11"/>
  </mergeCells>
  <phoneticPr fontId="2"/>
  <hyperlinks>
    <hyperlink ref="Q13" location="説明・目次!A1" display="目次に戻る" xr:uid="{608243A5-14BA-445D-976C-BB7D5D9F45BA}"/>
  </hyperlinks>
  <pageMargins left="0.70866141732283472" right="0.70866141732283472" top="0.74803149606299213" bottom="0.74803149606299213" header="0.31496062992125984" footer="0.31496062992125984"/>
  <pageSetup paperSize="9" scale="41" fitToHeight="0"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30887-E978-4D2C-A006-8612C973279B}">
  <sheetPr>
    <tabColor theme="6" tint="-0.499984740745262"/>
    <pageSetUpPr fitToPage="1"/>
  </sheetPr>
  <dimension ref="A1:S9"/>
  <sheetViews>
    <sheetView view="pageBreakPreview" zoomScaleNormal="80" zoomScaleSheetLayoutView="100" workbookViewId="0">
      <selection activeCell="I9" sqref="I9"/>
    </sheetView>
  </sheetViews>
  <sheetFormatPr baseColWidth="10" defaultColWidth="9" defaultRowHeight="15"/>
  <cols>
    <col min="1" max="1" width="31.33203125" style="1" customWidth="1"/>
    <col min="2" max="23" width="10.33203125" style="1" customWidth="1"/>
    <col min="24" max="16384" width="9" style="1"/>
  </cols>
  <sheetData>
    <row r="1" spans="1:19" ht="22">
      <c r="A1" s="12" t="s">
        <v>61</v>
      </c>
    </row>
    <row r="3" spans="1:19" ht="16">
      <c r="A3" s="2" t="s">
        <v>612</v>
      </c>
    </row>
    <row r="4" spans="1:19" ht="16">
      <c r="A4" s="38"/>
      <c r="B4" s="336" t="s">
        <v>5</v>
      </c>
      <c r="C4" s="336" t="s">
        <v>6</v>
      </c>
      <c r="D4" s="336" t="s">
        <v>7</v>
      </c>
      <c r="E4" s="336" t="s">
        <v>8</v>
      </c>
      <c r="F4" s="336" t="s">
        <v>9</v>
      </c>
      <c r="G4" s="336" t="s">
        <v>57</v>
      </c>
      <c r="H4" s="336" t="s">
        <v>271</v>
      </c>
      <c r="I4" s="336" t="s">
        <v>380</v>
      </c>
    </row>
    <row r="5" spans="1:19" ht="16">
      <c r="A5" s="38" t="s">
        <v>274</v>
      </c>
      <c r="B5" s="5">
        <v>197</v>
      </c>
      <c r="C5" s="5">
        <v>206</v>
      </c>
      <c r="D5" s="5">
        <v>214</v>
      </c>
      <c r="E5" s="5">
        <v>211</v>
      </c>
      <c r="F5" s="49">
        <v>209.08624085899999</v>
      </c>
      <c r="G5" s="58">
        <v>192.15599199312001</v>
      </c>
      <c r="H5" s="58">
        <v>194.30354278176</v>
      </c>
      <c r="I5" s="58">
        <v>194.815</v>
      </c>
      <c r="J5" s="77"/>
      <c r="K5" s="77"/>
      <c r="L5" s="77"/>
      <c r="N5" s="77"/>
      <c r="O5" s="77"/>
      <c r="P5" s="77"/>
      <c r="Q5" s="77"/>
      <c r="R5" s="77"/>
      <c r="S5" s="63"/>
    </row>
    <row r="6" spans="1:19" ht="16">
      <c r="A6" s="38" t="s">
        <v>68</v>
      </c>
      <c r="B6" s="38">
        <v>90</v>
      </c>
      <c r="C6" s="38">
        <v>92</v>
      </c>
      <c r="D6" s="38">
        <v>92</v>
      </c>
      <c r="E6" s="38">
        <v>93</v>
      </c>
      <c r="F6" s="49">
        <v>93</v>
      </c>
      <c r="G6" s="177">
        <v>91.599770106036885</v>
      </c>
      <c r="H6" s="177">
        <v>91.57359470513579</v>
      </c>
      <c r="I6" s="177">
        <v>91.474036614969961</v>
      </c>
      <c r="S6" s="63"/>
    </row>
    <row r="7" spans="1:19" ht="15" customHeight="1">
      <c r="A7" s="348" t="s">
        <v>246</v>
      </c>
      <c r="B7" s="348"/>
      <c r="C7" s="348"/>
      <c r="D7" s="348"/>
      <c r="E7" s="348"/>
      <c r="F7" s="348"/>
      <c r="G7" s="348"/>
      <c r="H7" s="348"/>
      <c r="I7" s="348"/>
      <c r="J7" s="72"/>
      <c r="K7" s="72"/>
      <c r="L7" s="72"/>
      <c r="M7" s="72"/>
      <c r="N7" s="72"/>
      <c r="O7" s="72"/>
      <c r="P7" s="72"/>
      <c r="Q7" s="72"/>
      <c r="R7" s="72"/>
      <c r="S7" s="72"/>
    </row>
    <row r="8" spans="1:19">
      <c r="A8" s="175"/>
      <c r="B8" s="175"/>
      <c r="C8" s="175"/>
      <c r="D8" s="175"/>
      <c r="E8" s="175"/>
      <c r="F8" s="175"/>
      <c r="G8" s="175"/>
      <c r="H8" s="175"/>
      <c r="I8" s="175"/>
      <c r="J8" s="175"/>
      <c r="K8" s="175"/>
      <c r="L8" s="175"/>
      <c r="M8" s="175"/>
      <c r="N8" s="175"/>
      <c r="O8" s="175"/>
      <c r="P8" s="175"/>
      <c r="Q8" s="175"/>
      <c r="R8" s="175"/>
      <c r="S8" s="175"/>
    </row>
    <row r="9" spans="1:19" ht="16">
      <c r="A9" s="117"/>
      <c r="B9" s="117"/>
      <c r="C9" s="117"/>
      <c r="D9" s="117"/>
      <c r="E9" s="117"/>
      <c r="F9" s="117"/>
      <c r="G9" s="117"/>
      <c r="H9" s="117"/>
      <c r="I9" s="158" t="s">
        <v>289</v>
      </c>
      <c r="J9" s="117"/>
      <c r="K9" s="117"/>
      <c r="L9" s="117"/>
      <c r="M9" s="117"/>
      <c r="N9" s="117"/>
      <c r="O9" s="117"/>
      <c r="P9" s="117"/>
      <c r="Q9" s="117"/>
      <c r="R9" s="117"/>
      <c r="S9" s="117"/>
    </row>
  </sheetData>
  <mergeCells count="1">
    <mergeCell ref="A7:I7"/>
  </mergeCells>
  <phoneticPr fontId="2"/>
  <hyperlinks>
    <hyperlink ref="I9" location="説明・目次!A1" display="目次に戻る" xr:uid="{64E54322-D1EF-423A-9F5D-18DA41C7E681}"/>
  </hyperlinks>
  <pageMargins left="0.70866141732283472" right="0.70866141732283472" top="0.74803149606299213" bottom="0.74803149606299213" header="0.31496062992125984" footer="0.31496062992125984"/>
  <pageSetup paperSize="9" scale="71" fitToHeight="0"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B1F9C-CA55-4DCD-891C-B0DF53632F0D}">
  <sheetPr>
    <tabColor theme="6" tint="-0.499984740745262"/>
    <pageSetUpPr fitToPage="1"/>
  </sheetPr>
  <dimension ref="A1:W64"/>
  <sheetViews>
    <sheetView view="pageBreakPreview" topLeftCell="A40" zoomScaleNormal="85" zoomScaleSheetLayoutView="100" workbookViewId="0">
      <selection activeCell="O64" sqref="O64"/>
    </sheetView>
  </sheetViews>
  <sheetFormatPr baseColWidth="10" defaultColWidth="9" defaultRowHeight="15"/>
  <cols>
    <col min="1" max="1" width="31.33203125" style="1" customWidth="1"/>
    <col min="2" max="23" width="10.33203125" style="1" customWidth="1"/>
    <col min="24" max="16384" width="9" style="1"/>
  </cols>
  <sheetData>
    <row r="1" spans="1:23" ht="22">
      <c r="A1" s="12" t="s">
        <v>61</v>
      </c>
    </row>
    <row r="3" spans="1:23">
      <c r="A3" s="2" t="s">
        <v>440</v>
      </c>
    </row>
    <row r="4" spans="1:23" ht="16">
      <c r="A4" s="38"/>
      <c r="B4" s="222" t="s">
        <v>1</v>
      </c>
      <c r="C4" s="222" t="s">
        <v>2</v>
      </c>
      <c r="D4" s="222" t="s">
        <v>13</v>
      </c>
      <c r="E4" s="222" t="s">
        <v>14</v>
      </c>
      <c r="F4" s="222" t="s">
        <v>3</v>
      </c>
      <c r="G4" s="222" t="s">
        <v>4</v>
      </c>
      <c r="H4" s="222" t="s">
        <v>5</v>
      </c>
      <c r="I4" s="336" t="s">
        <v>6</v>
      </c>
      <c r="J4" s="336" t="s">
        <v>7</v>
      </c>
      <c r="K4" s="336" t="s">
        <v>8</v>
      </c>
      <c r="L4" s="336" t="s">
        <v>9</v>
      </c>
      <c r="M4" s="336" t="s">
        <v>57</v>
      </c>
      <c r="N4" s="336" t="s">
        <v>271</v>
      </c>
      <c r="O4" s="336" t="s">
        <v>380</v>
      </c>
    </row>
    <row r="5" spans="1:23" ht="16">
      <c r="A5" s="3" t="s">
        <v>113</v>
      </c>
      <c r="B5" s="17"/>
      <c r="C5" s="17"/>
      <c r="D5" s="30"/>
      <c r="E5" s="30"/>
      <c r="F5" s="17"/>
      <c r="G5" s="17"/>
      <c r="H5" s="17"/>
      <c r="I5" s="17"/>
      <c r="J5" s="17"/>
      <c r="K5" s="17"/>
      <c r="L5" s="17"/>
      <c r="M5" s="17"/>
      <c r="N5" s="17"/>
      <c r="O5" s="17"/>
      <c r="P5" s="110"/>
      <c r="Q5" s="110"/>
      <c r="R5" s="110"/>
      <c r="S5" s="78"/>
      <c r="T5" s="78"/>
      <c r="U5" s="78"/>
      <c r="V5" s="78"/>
      <c r="W5" s="78"/>
    </row>
    <row r="6" spans="1:23" ht="16">
      <c r="A6" s="16" t="s">
        <v>114</v>
      </c>
      <c r="B6" s="18"/>
      <c r="C6" s="18"/>
      <c r="D6" s="31"/>
      <c r="E6" s="31"/>
      <c r="F6" s="18"/>
      <c r="G6" s="18"/>
      <c r="H6" s="18"/>
      <c r="I6" s="18"/>
      <c r="J6" s="18"/>
      <c r="K6" s="18"/>
      <c r="L6" s="18"/>
      <c r="M6" s="18"/>
      <c r="N6" s="19"/>
      <c r="O6" s="19"/>
      <c r="P6" s="110"/>
      <c r="Q6" s="110"/>
      <c r="R6" s="110"/>
      <c r="S6" s="78"/>
      <c r="T6" s="78"/>
      <c r="U6" s="78"/>
      <c r="V6" s="78"/>
      <c r="W6" s="78"/>
    </row>
    <row r="7" spans="1:23" ht="17">
      <c r="A7" s="38" t="s">
        <v>126</v>
      </c>
      <c r="B7" s="19">
        <v>864</v>
      </c>
      <c r="C7" s="19">
        <v>878</v>
      </c>
      <c r="D7" s="60">
        <v>890</v>
      </c>
      <c r="E7" s="32"/>
      <c r="F7" s="19">
        <v>929</v>
      </c>
      <c r="G7" s="19">
        <v>982</v>
      </c>
      <c r="H7" s="19">
        <v>1021</v>
      </c>
      <c r="I7" s="19">
        <v>987</v>
      </c>
      <c r="J7" s="19">
        <v>986</v>
      </c>
      <c r="K7" s="19">
        <v>966</v>
      </c>
      <c r="L7" s="111">
        <v>929</v>
      </c>
      <c r="M7" s="19">
        <v>889.1</v>
      </c>
      <c r="N7" s="19">
        <v>908.44200000000001</v>
      </c>
      <c r="O7" s="19">
        <v>892.16099999999994</v>
      </c>
      <c r="P7" s="110"/>
      <c r="Q7" s="110"/>
      <c r="R7" s="110"/>
      <c r="S7" s="78"/>
      <c r="T7" s="78"/>
      <c r="U7" s="78"/>
      <c r="V7" s="78"/>
      <c r="W7" s="78"/>
    </row>
    <row r="8" spans="1:23" ht="17">
      <c r="A8" s="38" t="s">
        <v>264</v>
      </c>
      <c r="B8" s="19">
        <v>146</v>
      </c>
      <c r="C8" s="19">
        <v>147</v>
      </c>
      <c r="D8" s="60">
        <v>143</v>
      </c>
      <c r="E8" s="32"/>
      <c r="F8" s="19">
        <v>145</v>
      </c>
      <c r="G8" s="19">
        <v>145</v>
      </c>
      <c r="H8" s="19">
        <v>148</v>
      </c>
      <c r="I8" s="19">
        <v>147</v>
      </c>
      <c r="J8" s="19">
        <v>151</v>
      </c>
      <c r="K8" s="19">
        <v>151</v>
      </c>
      <c r="L8" s="19">
        <v>160.6</v>
      </c>
      <c r="M8" s="19">
        <v>351.9</v>
      </c>
      <c r="N8" s="19">
        <v>277.64400000000001</v>
      </c>
      <c r="O8" s="19">
        <v>271.2</v>
      </c>
      <c r="P8" s="110"/>
      <c r="Q8" s="110"/>
      <c r="R8" s="110"/>
      <c r="S8" s="78"/>
      <c r="T8" s="78"/>
      <c r="U8" s="78"/>
      <c r="V8" s="78"/>
      <c r="W8" s="78"/>
    </row>
    <row r="9" spans="1:23" ht="17">
      <c r="A9" s="38" t="s">
        <v>121</v>
      </c>
      <c r="B9" s="100" t="s">
        <v>198</v>
      </c>
      <c r="C9" s="100" t="s">
        <v>198</v>
      </c>
      <c r="D9" s="102" t="s">
        <v>198</v>
      </c>
      <c r="E9" s="101"/>
      <c r="F9" s="100" t="s">
        <v>198</v>
      </c>
      <c r="G9" s="100" t="s">
        <v>198</v>
      </c>
      <c r="H9" s="100" t="s">
        <v>198</v>
      </c>
      <c r="I9" s="19">
        <v>305</v>
      </c>
      <c r="J9" s="19">
        <v>341</v>
      </c>
      <c r="K9" s="19">
        <v>302</v>
      </c>
      <c r="L9" s="19">
        <v>300</v>
      </c>
      <c r="M9" s="19">
        <v>308</v>
      </c>
      <c r="N9" s="19">
        <v>310</v>
      </c>
      <c r="O9" s="19">
        <v>302.5</v>
      </c>
      <c r="P9" s="110"/>
      <c r="Q9" s="110"/>
      <c r="R9" s="110"/>
      <c r="S9" s="78"/>
      <c r="T9" s="78"/>
      <c r="U9" s="78"/>
      <c r="V9" s="78"/>
      <c r="W9" s="78"/>
    </row>
    <row r="10" spans="1:23" ht="17">
      <c r="A10" s="16" t="s">
        <v>120</v>
      </c>
      <c r="B10" s="18"/>
      <c r="C10" s="18"/>
      <c r="D10" s="61"/>
      <c r="E10" s="31"/>
      <c r="F10" s="18"/>
      <c r="G10" s="18"/>
      <c r="H10" s="18"/>
      <c r="I10" s="18"/>
      <c r="J10" s="18"/>
      <c r="K10" s="18"/>
      <c r="L10" s="18"/>
      <c r="M10" s="18"/>
      <c r="N10" s="18"/>
      <c r="O10" s="18"/>
      <c r="P10" s="110"/>
      <c r="Q10" s="110"/>
      <c r="R10" s="110"/>
      <c r="S10" s="78"/>
      <c r="T10" s="78"/>
      <c r="U10" s="78"/>
      <c r="V10" s="78"/>
      <c r="W10" s="78"/>
    </row>
    <row r="11" spans="1:23" ht="16">
      <c r="A11" s="38" t="s">
        <v>122</v>
      </c>
      <c r="B11" s="19">
        <v>1603</v>
      </c>
      <c r="C11" s="19">
        <v>1600</v>
      </c>
      <c r="D11" s="60">
        <v>1611</v>
      </c>
      <c r="E11" s="32"/>
      <c r="F11" s="19">
        <v>1665</v>
      </c>
      <c r="G11" s="19">
        <v>1665</v>
      </c>
      <c r="H11" s="19">
        <v>1773</v>
      </c>
      <c r="I11" s="19">
        <v>3470</v>
      </c>
      <c r="J11" s="19">
        <v>3610</v>
      </c>
      <c r="K11" s="19">
        <v>3606</v>
      </c>
      <c r="L11" s="19">
        <v>3635</v>
      </c>
      <c r="M11" s="19">
        <v>3570.2721823960401</v>
      </c>
      <c r="N11" s="19">
        <v>3622.7269999999999</v>
      </c>
      <c r="O11" s="19">
        <v>3525.6680000000001</v>
      </c>
      <c r="P11" s="110"/>
      <c r="Q11" s="110"/>
      <c r="R11" s="110"/>
      <c r="S11" s="78"/>
      <c r="T11" s="78"/>
      <c r="U11" s="78"/>
      <c r="V11" s="78"/>
      <c r="W11" s="78"/>
    </row>
    <row r="12" spans="1:23" ht="16">
      <c r="A12" s="38" t="s">
        <v>123</v>
      </c>
      <c r="B12" s="19">
        <f>B13/25.8</f>
        <v>8.2945736434108532</v>
      </c>
      <c r="C12" s="19">
        <f>C13/25.8</f>
        <v>8.1395348837209305</v>
      </c>
      <c r="D12" s="62">
        <f>D13/25.8</f>
        <v>8.1782945736434112</v>
      </c>
      <c r="E12" s="32"/>
      <c r="F12" s="19">
        <f>F13/25.8</f>
        <v>8.0620155038759691</v>
      </c>
      <c r="G12" s="19">
        <f>G13/25.8</f>
        <v>8.0620155038759691</v>
      </c>
      <c r="H12" s="19">
        <f>H13/25.8</f>
        <v>8.1007751937984498</v>
      </c>
      <c r="I12" s="19">
        <v>17.600000000000001</v>
      </c>
      <c r="J12" s="19">
        <v>17.899999999999999</v>
      </c>
      <c r="K12" s="19">
        <v>18.100000000000001</v>
      </c>
      <c r="L12" s="19">
        <v>18.2</v>
      </c>
      <c r="M12" s="19">
        <v>17.741665627071999</v>
      </c>
      <c r="N12" s="19">
        <v>17.690999999999999</v>
      </c>
      <c r="O12" s="19">
        <v>17.3</v>
      </c>
      <c r="P12" s="110"/>
      <c r="Q12" s="110"/>
      <c r="R12" s="110"/>
      <c r="S12" s="78"/>
      <c r="T12" s="78"/>
      <c r="U12" s="78"/>
      <c r="V12" s="78"/>
      <c r="W12" s="78"/>
    </row>
    <row r="13" spans="1:23" ht="16">
      <c r="A13" s="38" t="s">
        <v>260</v>
      </c>
      <c r="B13" s="19">
        <v>214</v>
      </c>
      <c r="C13" s="19">
        <v>210</v>
      </c>
      <c r="D13" s="60">
        <v>211</v>
      </c>
      <c r="E13" s="32"/>
      <c r="F13" s="19">
        <v>208</v>
      </c>
      <c r="G13" s="19">
        <v>208</v>
      </c>
      <c r="H13" s="19">
        <v>209</v>
      </c>
      <c r="I13" s="100" t="s">
        <v>198</v>
      </c>
      <c r="J13" s="100" t="s">
        <v>198</v>
      </c>
      <c r="K13" s="100" t="s">
        <v>198</v>
      </c>
      <c r="L13" s="100" t="s">
        <v>198</v>
      </c>
      <c r="M13" s="100" t="s">
        <v>198</v>
      </c>
      <c r="N13" s="100"/>
      <c r="O13" s="100"/>
      <c r="P13" s="110"/>
      <c r="Q13" s="110"/>
      <c r="R13" s="110"/>
      <c r="S13" s="78"/>
      <c r="T13" s="78"/>
      <c r="U13" s="78"/>
      <c r="V13" s="78"/>
      <c r="W13" s="78"/>
    </row>
    <row r="14" spans="1:23" ht="16">
      <c r="A14" s="38" t="s">
        <v>124</v>
      </c>
      <c r="B14" s="100" t="s">
        <v>198</v>
      </c>
      <c r="C14" s="19">
        <v>62</v>
      </c>
      <c r="D14" s="60">
        <v>63</v>
      </c>
      <c r="E14" s="32"/>
      <c r="F14" s="19">
        <v>66</v>
      </c>
      <c r="G14" s="19">
        <v>64</v>
      </c>
      <c r="H14" s="19">
        <v>62</v>
      </c>
      <c r="I14" s="19">
        <v>63</v>
      </c>
      <c r="J14" s="19">
        <v>64</v>
      </c>
      <c r="K14" s="19">
        <v>474</v>
      </c>
      <c r="L14" s="19">
        <v>3768</v>
      </c>
      <c r="M14" s="19">
        <v>4190.7603799999997</v>
      </c>
      <c r="N14" s="19">
        <v>6443.2</v>
      </c>
      <c r="O14" s="19">
        <v>9486.2620000000006</v>
      </c>
      <c r="P14" s="110"/>
      <c r="Q14" s="110"/>
      <c r="R14" s="110"/>
      <c r="S14" s="78"/>
      <c r="T14" s="78"/>
      <c r="U14" s="78"/>
      <c r="V14" s="78"/>
      <c r="W14" s="78"/>
    </row>
    <row r="15" spans="1:23" ht="16">
      <c r="A15" s="38" t="s">
        <v>125</v>
      </c>
      <c r="B15" s="19">
        <v>11.327999999999999</v>
      </c>
      <c r="C15" s="19">
        <v>10.865</v>
      </c>
      <c r="D15" s="60">
        <v>10.821999999999999</v>
      </c>
      <c r="E15" s="32"/>
      <c r="F15" s="19">
        <v>10.553000000000001</v>
      </c>
      <c r="G15" s="19">
        <v>10.743</v>
      </c>
      <c r="H15" s="19">
        <v>10.689</v>
      </c>
      <c r="I15" s="19">
        <v>16.8</v>
      </c>
      <c r="J15" s="19">
        <v>16.899999999999999</v>
      </c>
      <c r="K15" s="19">
        <v>17.399999999999999</v>
      </c>
      <c r="L15" s="19">
        <v>17.3</v>
      </c>
      <c r="M15" s="19">
        <v>16.8150358</v>
      </c>
      <c r="N15" s="19">
        <v>16.999500000000001</v>
      </c>
      <c r="O15" s="19">
        <v>16.2</v>
      </c>
      <c r="P15" s="110"/>
      <c r="Q15" s="110"/>
      <c r="R15" s="110"/>
      <c r="S15" s="78"/>
      <c r="T15" s="78"/>
      <c r="U15" s="78"/>
      <c r="V15" s="78"/>
      <c r="W15" s="78"/>
    </row>
    <row r="16" spans="1:23" ht="17">
      <c r="A16" s="16" t="s">
        <v>115</v>
      </c>
      <c r="B16" s="18"/>
      <c r="C16" s="18"/>
      <c r="D16" s="61"/>
      <c r="E16" s="31"/>
      <c r="F16" s="18"/>
      <c r="G16" s="18"/>
      <c r="H16" s="18"/>
      <c r="I16" s="18"/>
      <c r="J16" s="18"/>
      <c r="K16" s="18"/>
      <c r="L16" s="18"/>
      <c r="M16" s="18"/>
      <c r="N16" s="18"/>
      <c r="O16" s="18"/>
      <c r="P16" s="110"/>
      <c r="Q16" s="110"/>
      <c r="R16" s="110"/>
      <c r="S16" s="78"/>
      <c r="T16" s="78"/>
      <c r="U16" s="78"/>
      <c r="V16" s="78"/>
      <c r="W16" s="78"/>
    </row>
    <row r="17" spans="1:23" ht="16">
      <c r="A17" s="38" t="s">
        <v>123</v>
      </c>
      <c r="B17" s="19">
        <f>B18/25.8</f>
        <v>0.89147286821705429</v>
      </c>
      <c r="C17" s="19">
        <f>C18/25.8</f>
        <v>0.81395348837209303</v>
      </c>
      <c r="D17" s="62">
        <f>D18/25.8</f>
        <v>0.77519379844961234</v>
      </c>
      <c r="E17" s="32"/>
      <c r="F17" s="19">
        <f>F18/25.8</f>
        <v>0.73643410852713176</v>
      </c>
      <c r="G17" s="19">
        <f>G18/25.8</f>
        <v>0.69767441860465118</v>
      </c>
      <c r="H17" s="19">
        <f>H18/25.8</f>
        <v>0.65891472868217049</v>
      </c>
      <c r="I17" s="19">
        <v>0.9</v>
      </c>
      <c r="J17" s="19">
        <v>0.9</v>
      </c>
      <c r="K17" s="19">
        <v>0.9</v>
      </c>
      <c r="L17" s="19">
        <v>0.9</v>
      </c>
      <c r="M17" s="19">
        <v>0.79637733206264805</v>
      </c>
      <c r="N17" s="19">
        <v>0.78800000000000003</v>
      </c>
      <c r="O17" s="19">
        <v>0.78664100000000003</v>
      </c>
      <c r="P17" s="110"/>
      <c r="Q17" s="110"/>
      <c r="R17" s="110"/>
      <c r="S17" s="78"/>
      <c r="T17" s="78"/>
      <c r="U17" s="78"/>
      <c r="V17" s="78"/>
      <c r="W17" s="78"/>
    </row>
    <row r="18" spans="1:23" ht="16">
      <c r="A18" s="38" t="s">
        <v>260</v>
      </c>
      <c r="B18" s="19">
        <v>23</v>
      </c>
      <c r="C18" s="19">
        <v>21</v>
      </c>
      <c r="D18" s="60">
        <v>20</v>
      </c>
      <c r="E18" s="32"/>
      <c r="F18" s="19">
        <v>19</v>
      </c>
      <c r="G18" s="19">
        <v>18</v>
      </c>
      <c r="H18" s="19">
        <v>17</v>
      </c>
      <c r="I18" s="100" t="s">
        <v>198</v>
      </c>
      <c r="J18" s="100" t="s">
        <v>198</v>
      </c>
      <c r="K18" s="100" t="s">
        <v>198</v>
      </c>
      <c r="L18" s="100" t="s">
        <v>198</v>
      </c>
      <c r="M18" s="100" t="s">
        <v>198</v>
      </c>
      <c r="N18" s="100"/>
      <c r="O18" s="100"/>
      <c r="P18" s="110"/>
      <c r="Q18" s="110"/>
      <c r="R18" s="110"/>
      <c r="S18" s="78"/>
      <c r="T18" s="78"/>
      <c r="U18" s="78"/>
      <c r="V18" s="78"/>
      <c r="W18" s="78"/>
    </row>
    <row r="19" spans="1:23" ht="16">
      <c r="A19" s="38" t="s">
        <v>124</v>
      </c>
      <c r="B19" s="100" t="s">
        <v>198</v>
      </c>
      <c r="C19" s="19">
        <v>202</v>
      </c>
      <c r="D19" s="60">
        <v>198</v>
      </c>
      <c r="E19" s="32"/>
      <c r="F19" s="19">
        <v>245</v>
      </c>
      <c r="G19" s="19">
        <v>427</v>
      </c>
      <c r="H19" s="19">
        <v>431</v>
      </c>
      <c r="I19" s="19">
        <v>396</v>
      </c>
      <c r="J19" s="19">
        <v>435</v>
      </c>
      <c r="K19" s="19">
        <v>418</v>
      </c>
      <c r="L19" s="19">
        <v>401</v>
      </c>
      <c r="M19" s="19">
        <v>406.52100000000002</v>
      </c>
      <c r="N19" s="19">
        <v>527.29999999999995</v>
      </c>
      <c r="O19" s="19">
        <v>449.80200000000002</v>
      </c>
      <c r="P19" s="110"/>
      <c r="Q19" s="110"/>
      <c r="R19" s="110"/>
      <c r="S19" s="78"/>
      <c r="T19" s="78"/>
      <c r="U19" s="78"/>
      <c r="V19" s="78"/>
      <c r="W19" s="78"/>
    </row>
    <row r="20" spans="1:23" ht="16">
      <c r="A20" s="38" t="s">
        <v>125</v>
      </c>
      <c r="B20" s="19">
        <v>289</v>
      </c>
      <c r="C20" s="19">
        <v>0.26700000000000002</v>
      </c>
      <c r="D20" s="60">
        <v>0.26400000000000001</v>
      </c>
      <c r="E20" s="32"/>
      <c r="F20" s="19">
        <v>0.25800000000000001</v>
      </c>
      <c r="G20" s="19">
        <v>0.222</v>
      </c>
      <c r="H20" s="19">
        <v>0.215</v>
      </c>
      <c r="I20" s="19">
        <v>0.4</v>
      </c>
      <c r="J20" s="19">
        <v>0.4</v>
      </c>
      <c r="K20" s="19">
        <v>0.3</v>
      </c>
      <c r="L20" s="19">
        <v>0.3</v>
      </c>
      <c r="M20" s="19">
        <v>0.28515934999999998</v>
      </c>
      <c r="N20" s="19">
        <v>0.28597099999999998</v>
      </c>
      <c r="O20" s="19">
        <v>0.28766999999999998</v>
      </c>
      <c r="P20" s="110"/>
      <c r="Q20" s="110"/>
      <c r="R20" s="110"/>
      <c r="S20" s="78"/>
      <c r="T20" s="78"/>
      <c r="U20" s="78"/>
      <c r="V20" s="78"/>
      <c r="W20" s="78"/>
    </row>
    <row r="21" spans="1:23" ht="16">
      <c r="A21" s="16" t="s">
        <v>116</v>
      </c>
      <c r="B21" s="18"/>
      <c r="C21" s="18"/>
      <c r="D21" s="61"/>
      <c r="E21" s="31"/>
      <c r="F21" s="18"/>
      <c r="G21" s="18"/>
      <c r="H21" s="18"/>
      <c r="I21" s="18"/>
      <c r="J21" s="18"/>
      <c r="K21" s="18"/>
      <c r="L21" s="18"/>
      <c r="M21" s="18"/>
      <c r="N21" s="18"/>
      <c r="O21" s="18"/>
      <c r="P21" s="110"/>
      <c r="Q21" s="110"/>
      <c r="R21" s="110"/>
      <c r="S21" s="78"/>
      <c r="T21" s="78"/>
      <c r="U21" s="78"/>
      <c r="V21" s="78"/>
      <c r="W21" s="78"/>
    </row>
    <row r="22" spans="1:23" ht="16">
      <c r="A22" s="38" t="s">
        <v>123</v>
      </c>
      <c r="B22" s="19">
        <f>B23/25.8</f>
        <v>1.317829457364341</v>
      </c>
      <c r="C22" s="19">
        <f>C23/25.8</f>
        <v>1.317829457364341</v>
      </c>
      <c r="D22" s="62">
        <f>D23/25.8</f>
        <v>1.317829457364341</v>
      </c>
      <c r="E22" s="32"/>
      <c r="F22" s="19">
        <f>F23/25.8</f>
        <v>1.317829457364341</v>
      </c>
      <c r="G22" s="19">
        <f>G23/25.8</f>
        <v>1.3565891472868217</v>
      </c>
      <c r="H22" s="19">
        <f>H23/25.8</f>
        <v>1.4341085271317828</v>
      </c>
      <c r="I22" s="19">
        <v>4</v>
      </c>
      <c r="J22" s="19">
        <v>1.5</v>
      </c>
      <c r="K22" s="19">
        <v>1.4</v>
      </c>
      <c r="L22" s="19">
        <v>1.5</v>
      </c>
      <c r="M22" s="19">
        <v>1.496677</v>
      </c>
      <c r="N22" s="19">
        <v>1.47790998998068</v>
      </c>
      <c r="O22" s="19">
        <v>1.5199590000000001</v>
      </c>
      <c r="P22" s="110"/>
      <c r="Q22" s="110"/>
      <c r="R22" s="110"/>
      <c r="S22" s="78"/>
      <c r="T22" s="78"/>
      <c r="U22" s="78"/>
      <c r="V22" s="78"/>
      <c r="W22" s="78"/>
    </row>
    <row r="23" spans="1:23" ht="16">
      <c r="A23" s="38" t="s">
        <v>260</v>
      </c>
      <c r="B23" s="19">
        <v>34</v>
      </c>
      <c r="C23" s="19">
        <v>34</v>
      </c>
      <c r="D23" s="60">
        <v>34</v>
      </c>
      <c r="E23" s="32"/>
      <c r="F23" s="19">
        <v>34</v>
      </c>
      <c r="G23" s="19">
        <v>35</v>
      </c>
      <c r="H23" s="19">
        <v>37</v>
      </c>
      <c r="I23" s="100" t="s">
        <v>198</v>
      </c>
      <c r="J23" s="100" t="s">
        <v>198</v>
      </c>
      <c r="K23" s="100" t="s">
        <v>198</v>
      </c>
      <c r="L23" s="100" t="s">
        <v>198</v>
      </c>
      <c r="M23" s="100" t="s">
        <v>198</v>
      </c>
      <c r="N23" s="100" t="s">
        <v>198</v>
      </c>
      <c r="O23" s="100"/>
      <c r="P23" s="110"/>
      <c r="Q23" s="110"/>
      <c r="R23" s="110"/>
      <c r="S23" s="78"/>
      <c r="T23" s="78"/>
      <c r="U23" s="78"/>
      <c r="V23" s="78"/>
      <c r="W23" s="78"/>
    </row>
    <row r="24" spans="1:23" ht="17">
      <c r="A24" s="16" t="s">
        <v>117</v>
      </c>
      <c r="B24" s="18"/>
      <c r="C24" s="18"/>
      <c r="D24" s="61"/>
      <c r="E24" s="31"/>
      <c r="F24" s="18"/>
      <c r="G24" s="18"/>
      <c r="H24" s="18"/>
      <c r="I24" s="18"/>
      <c r="J24" s="18"/>
      <c r="K24" s="18"/>
      <c r="L24" s="18"/>
      <c r="M24" s="18"/>
      <c r="N24" s="18"/>
      <c r="O24" s="18"/>
      <c r="P24" s="110"/>
      <c r="Q24" s="110"/>
      <c r="R24" s="110"/>
      <c r="S24" s="78"/>
      <c r="T24" s="78"/>
      <c r="U24" s="78"/>
      <c r="V24" s="78"/>
      <c r="W24" s="78"/>
    </row>
    <row r="25" spans="1:23" ht="17">
      <c r="A25" s="38" t="s">
        <v>132</v>
      </c>
      <c r="B25" s="19">
        <v>2075</v>
      </c>
      <c r="C25" s="19">
        <v>1910</v>
      </c>
      <c r="D25" s="60">
        <v>1940</v>
      </c>
      <c r="E25" s="32"/>
      <c r="F25" s="19">
        <v>1908</v>
      </c>
      <c r="G25" s="19">
        <v>1992</v>
      </c>
      <c r="H25" s="19">
        <v>1916</v>
      </c>
      <c r="I25" s="19">
        <v>2626</v>
      </c>
      <c r="J25" s="19">
        <v>2581</v>
      </c>
      <c r="K25" s="19">
        <v>2746</v>
      </c>
      <c r="L25" s="19">
        <v>2481</v>
      </c>
      <c r="M25" s="19">
        <v>2528</v>
      </c>
      <c r="N25" s="19">
        <v>2615</v>
      </c>
      <c r="O25" s="19">
        <v>2641</v>
      </c>
      <c r="P25" s="110"/>
      <c r="Q25" s="110"/>
      <c r="R25" s="110"/>
      <c r="S25" s="78"/>
      <c r="T25" s="78"/>
      <c r="U25" s="78"/>
      <c r="V25" s="78"/>
      <c r="W25" s="78"/>
    </row>
    <row r="26" spans="1:23" ht="17">
      <c r="A26" s="16" t="s">
        <v>118</v>
      </c>
      <c r="B26" s="18"/>
      <c r="C26" s="18"/>
      <c r="D26" s="31"/>
      <c r="E26" s="31"/>
      <c r="F26" s="18"/>
      <c r="G26" s="18"/>
      <c r="H26" s="18"/>
      <c r="I26" s="18"/>
      <c r="J26" s="18"/>
      <c r="K26" s="18"/>
      <c r="L26" s="18"/>
      <c r="M26" s="18"/>
      <c r="N26" s="18"/>
      <c r="O26" s="18"/>
      <c r="P26" s="110"/>
      <c r="Q26" s="110"/>
      <c r="R26" s="110"/>
      <c r="S26" s="78"/>
      <c r="T26" s="78"/>
      <c r="U26" s="78"/>
      <c r="V26" s="78"/>
      <c r="W26" s="78"/>
    </row>
    <row r="27" spans="1:23" ht="17">
      <c r="A27" s="38" t="s">
        <v>132</v>
      </c>
      <c r="B27" s="100" t="s">
        <v>198</v>
      </c>
      <c r="C27" s="100" t="s">
        <v>198</v>
      </c>
      <c r="D27" s="102" t="s">
        <v>198</v>
      </c>
      <c r="E27" s="101"/>
      <c r="F27" s="100" t="s">
        <v>198</v>
      </c>
      <c r="G27" s="100" t="s">
        <v>198</v>
      </c>
      <c r="H27" s="100" t="s">
        <v>198</v>
      </c>
      <c r="I27" s="19">
        <v>21</v>
      </c>
      <c r="J27" s="19">
        <v>21</v>
      </c>
      <c r="K27" s="19">
        <v>23</v>
      </c>
      <c r="L27" s="19">
        <v>21</v>
      </c>
      <c r="M27" s="19">
        <v>22</v>
      </c>
      <c r="N27" s="19">
        <v>25</v>
      </c>
      <c r="O27" s="19">
        <v>23.6</v>
      </c>
      <c r="P27" s="110"/>
      <c r="Q27" s="110"/>
      <c r="R27" s="110"/>
      <c r="S27" s="78"/>
      <c r="T27" s="78"/>
      <c r="U27" s="78"/>
      <c r="V27" s="78"/>
      <c r="W27" s="78"/>
    </row>
    <row r="28" spans="1:23" ht="16">
      <c r="A28" s="3" t="s">
        <v>119</v>
      </c>
      <c r="B28" s="17"/>
      <c r="C28" s="17"/>
      <c r="D28" s="30"/>
      <c r="E28" s="30"/>
      <c r="F28" s="17"/>
      <c r="G28" s="17"/>
      <c r="H28" s="17"/>
      <c r="I28" s="17"/>
      <c r="J28" s="17"/>
      <c r="K28" s="17"/>
      <c r="L28" s="17"/>
      <c r="M28" s="17"/>
      <c r="N28" s="17"/>
      <c r="O28" s="17"/>
      <c r="P28" s="110"/>
      <c r="Q28" s="110"/>
      <c r="R28" s="110"/>
      <c r="S28" s="78"/>
      <c r="T28" s="78"/>
      <c r="U28" s="78"/>
      <c r="V28" s="78"/>
      <c r="W28" s="78"/>
    </row>
    <row r="29" spans="1:23" ht="16">
      <c r="A29" s="16" t="s">
        <v>114</v>
      </c>
      <c r="B29" s="18"/>
      <c r="C29" s="18"/>
      <c r="D29" s="31"/>
      <c r="E29" s="31"/>
      <c r="F29" s="18"/>
      <c r="G29" s="18"/>
      <c r="H29" s="18"/>
      <c r="I29" s="18"/>
      <c r="J29" s="18"/>
      <c r="K29" s="18"/>
      <c r="L29" s="18"/>
      <c r="M29" s="18"/>
      <c r="N29" s="18"/>
      <c r="O29" s="18"/>
      <c r="P29" s="110"/>
      <c r="Q29" s="110"/>
      <c r="R29" s="110"/>
      <c r="S29" s="78"/>
      <c r="T29" s="78"/>
      <c r="U29" s="78"/>
      <c r="V29" s="78"/>
      <c r="W29" s="78"/>
    </row>
    <row r="30" spans="1:23" ht="17">
      <c r="A30" s="38" t="s">
        <v>242</v>
      </c>
      <c r="B30" s="100" t="s">
        <v>198</v>
      </c>
      <c r="C30" s="100" t="s">
        <v>198</v>
      </c>
      <c r="D30" s="60">
        <v>1676</v>
      </c>
      <c r="E30" s="32"/>
      <c r="F30" s="19">
        <v>1844</v>
      </c>
      <c r="G30" s="19">
        <v>1949</v>
      </c>
      <c r="H30" s="19">
        <v>2037</v>
      </c>
      <c r="I30" s="19">
        <v>4134</v>
      </c>
      <c r="J30" s="19">
        <v>4496</v>
      </c>
      <c r="K30" s="19">
        <v>4430</v>
      </c>
      <c r="L30" s="19">
        <v>4295</v>
      </c>
      <c r="M30" s="19">
        <v>4206</v>
      </c>
      <c r="N30" s="19">
        <v>4228</v>
      </c>
      <c r="O30" s="19">
        <v>4109</v>
      </c>
      <c r="P30" s="110"/>
      <c r="Q30" s="110"/>
      <c r="R30" s="110"/>
      <c r="S30" s="78"/>
      <c r="T30" s="78"/>
      <c r="U30" s="78"/>
      <c r="V30" s="78"/>
      <c r="W30" s="78"/>
    </row>
    <row r="31" spans="1:23" ht="17">
      <c r="A31" s="16" t="s">
        <v>120</v>
      </c>
      <c r="B31" s="18"/>
      <c r="C31" s="18"/>
      <c r="D31" s="61"/>
      <c r="E31" s="31"/>
      <c r="F31" s="18"/>
      <c r="G31" s="18"/>
      <c r="H31" s="18"/>
      <c r="I31" s="18"/>
      <c r="J31" s="18"/>
      <c r="K31" s="18"/>
      <c r="L31" s="18"/>
      <c r="M31" s="18"/>
      <c r="N31" s="18"/>
      <c r="O31" s="18"/>
      <c r="P31" s="110"/>
      <c r="Q31" s="110"/>
      <c r="R31" s="110"/>
      <c r="S31" s="78"/>
      <c r="T31" s="78"/>
      <c r="U31" s="78"/>
      <c r="V31" s="78"/>
      <c r="W31" s="78"/>
    </row>
    <row r="32" spans="1:23" ht="16">
      <c r="A32" s="38" t="s">
        <v>241</v>
      </c>
      <c r="B32" s="19">
        <v>384</v>
      </c>
      <c r="C32" s="19">
        <v>388</v>
      </c>
      <c r="D32" s="60">
        <v>406</v>
      </c>
      <c r="E32" s="32"/>
      <c r="F32" s="19">
        <v>394</v>
      </c>
      <c r="G32" s="19">
        <v>415</v>
      </c>
      <c r="H32" s="19">
        <v>422</v>
      </c>
      <c r="I32" s="19">
        <v>989</v>
      </c>
      <c r="J32" s="19">
        <v>1007</v>
      </c>
      <c r="K32" s="19">
        <v>990</v>
      </c>
      <c r="L32" s="60">
        <v>917</v>
      </c>
      <c r="M32" s="60">
        <v>861.65145598088804</v>
      </c>
      <c r="N32" s="60">
        <v>822.62199999999996</v>
      </c>
      <c r="O32" s="60">
        <v>757.70799999999997</v>
      </c>
      <c r="P32" s="110"/>
      <c r="Q32" s="110"/>
      <c r="R32" s="110"/>
      <c r="S32" s="109"/>
      <c r="T32" s="78"/>
      <c r="U32" s="78"/>
      <c r="V32" s="78"/>
      <c r="W32" s="78"/>
    </row>
    <row r="33" spans="1:23" ht="16">
      <c r="A33" s="38" t="s">
        <v>668</v>
      </c>
      <c r="B33" s="19">
        <v>358</v>
      </c>
      <c r="C33" s="19">
        <v>350</v>
      </c>
      <c r="D33" s="60">
        <v>371</v>
      </c>
      <c r="E33" s="32"/>
      <c r="F33" s="19">
        <v>370</v>
      </c>
      <c r="G33" s="19">
        <v>355</v>
      </c>
      <c r="H33" s="19">
        <v>231</v>
      </c>
      <c r="I33" s="19">
        <v>544</v>
      </c>
      <c r="J33" s="19">
        <v>521</v>
      </c>
      <c r="K33" s="19">
        <v>515</v>
      </c>
      <c r="L33" s="19">
        <v>502</v>
      </c>
      <c r="M33" s="19">
        <v>445.07664699999998</v>
      </c>
      <c r="N33" s="19">
        <v>450.32796999999999</v>
      </c>
      <c r="O33" s="19">
        <v>440.09</v>
      </c>
      <c r="P33" s="110"/>
      <c r="Q33" s="110"/>
      <c r="R33" s="110"/>
      <c r="S33" s="78"/>
      <c r="T33" s="78"/>
      <c r="U33" s="78"/>
      <c r="V33" s="78"/>
      <c r="W33" s="78"/>
    </row>
    <row r="34" spans="1:23" ht="16">
      <c r="A34" s="38" t="s">
        <v>669</v>
      </c>
      <c r="B34" s="19">
        <v>27</v>
      </c>
      <c r="C34" s="19">
        <v>43</v>
      </c>
      <c r="D34" s="60">
        <v>23</v>
      </c>
      <c r="E34" s="32"/>
      <c r="F34" s="19">
        <v>15</v>
      </c>
      <c r="G34" s="19">
        <v>18</v>
      </c>
      <c r="H34" s="19">
        <v>10</v>
      </c>
      <c r="I34" s="19">
        <v>72</v>
      </c>
      <c r="J34" s="19">
        <v>76</v>
      </c>
      <c r="K34" s="19">
        <v>168</v>
      </c>
      <c r="L34" s="19">
        <v>125</v>
      </c>
      <c r="M34" s="19">
        <v>53.219679999999997</v>
      </c>
      <c r="N34" s="19">
        <v>47.941679999999998</v>
      </c>
      <c r="O34" s="19">
        <v>43.097000000000001</v>
      </c>
      <c r="P34" s="110"/>
      <c r="Q34" s="110"/>
      <c r="R34" s="110"/>
      <c r="S34" s="78"/>
      <c r="T34" s="78"/>
      <c r="U34" s="78"/>
      <c r="V34" s="78"/>
      <c r="W34" s="78"/>
    </row>
    <row r="35" spans="1:23" ht="17">
      <c r="A35" s="38" t="s">
        <v>127</v>
      </c>
      <c r="B35" s="100" t="s">
        <v>198</v>
      </c>
      <c r="C35" s="100" t="s">
        <v>198</v>
      </c>
      <c r="D35" s="102" t="s">
        <v>198</v>
      </c>
      <c r="E35" s="101"/>
      <c r="F35" s="100" t="s">
        <v>198</v>
      </c>
      <c r="G35" s="100" t="s">
        <v>198</v>
      </c>
      <c r="H35" s="100" t="s">
        <v>198</v>
      </c>
      <c r="I35" s="19">
        <v>11</v>
      </c>
      <c r="J35" s="19">
        <v>9</v>
      </c>
      <c r="K35" s="19">
        <v>10</v>
      </c>
      <c r="L35" s="19">
        <v>8.4</v>
      </c>
      <c r="M35" s="19">
        <v>6.2</v>
      </c>
      <c r="N35" s="19">
        <v>6.54</v>
      </c>
      <c r="O35" s="19">
        <v>6.8</v>
      </c>
      <c r="P35" s="110"/>
      <c r="Q35" s="110"/>
      <c r="R35" s="110"/>
      <c r="S35" s="78"/>
      <c r="T35" s="78"/>
      <c r="U35" s="78"/>
      <c r="V35" s="78"/>
      <c r="W35" s="78"/>
    </row>
    <row r="36" spans="1:23" ht="16">
      <c r="A36" s="38" t="s">
        <v>128</v>
      </c>
      <c r="B36" s="19">
        <v>8907</v>
      </c>
      <c r="C36" s="19">
        <v>8.6880000000000006</v>
      </c>
      <c r="D36" s="60">
        <v>8.6389999999999993</v>
      </c>
      <c r="E36" s="32"/>
      <c r="F36" s="19">
        <v>8.4440000000000008</v>
      </c>
      <c r="G36" s="19">
        <v>8.6890000000000001</v>
      </c>
      <c r="H36" s="19">
        <v>8.5370000000000008</v>
      </c>
      <c r="I36" s="19">
        <v>10.8</v>
      </c>
      <c r="J36" s="19">
        <v>10.9</v>
      </c>
      <c r="K36" s="19">
        <v>11.3</v>
      </c>
      <c r="L36" s="19">
        <v>11.3</v>
      </c>
      <c r="M36" s="19">
        <v>10.881037649</v>
      </c>
      <c r="N36" s="19">
        <v>11.148999999999999</v>
      </c>
      <c r="O36" s="19">
        <v>10.250351</v>
      </c>
      <c r="P36" s="110"/>
      <c r="Q36" s="110"/>
      <c r="R36" s="110"/>
      <c r="S36" s="78"/>
      <c r="T36" s="78"/>
      <c r="U36" s="78"/>
      <c r="V36" s="78"/>
      <c r="W36" s="78"/>
    </row>
    <row r="37" spans="1:23" ht="16">
      <c r="A37" s="38" t="s">
        <v>129</v>
      </c>
      <c r="B37" s="19">
        <v>64</v>
      </c>
      <c r="C37" s="19">
        <v>58</v>
      </c>
      <c r="D37" s="60">
        <v>50</v>
      </c>
      <c r="E37" s="32"/>
      <c r="F37" s="19">
        <v>46</v>
      </c>
      <c r="G37" s="19">
        <v>45</v>
      </c>
      <c r="H37" s="19">
        <v>44</v>
      </c>
      <c r="I37" s="19">
        <v>310</v>
      </c>
      <c r="J37" s="19">
        <v>303</v>
      </c>
      <c r="K37" s="19">
        <v>326</v>
      </c>
      <c r="L37" s="19">
        <v>316</v>
      </c>
      <c r="M37" s="19">
        <v>284.22472307750002</v>
      </c>
      <c r="N37" s="19">
        <v>240.28703671149998</v>
      </c>
      <c r="O37" s="19">
        <v>228.977</v>
      </c>
      <c r="P37" s="110"/>
      <c r="Q37" s="110"/>
      <c r="R37" s="110"/>
      <c r="S37" s="78"/>
      <c r="T37" s="78"/>
      <c r="U37" s="78"/>
      <c r="V37" s="78"/>
      <c r="W37" s="78"/>
    </row>
    <row r="38" spans="1:23" ht="16">
      <c r="A38" s="38" t="s">
        <v>130</v>
      </c>
      <c r="B38" s="19">
        <v>31</v>
      </c>
      <c r="C38" s="19">
        <v>33</v>
      </c>
      <c r="D38" s="60">
        <v>32</v>
      </c>
      <c r="E38" s="32"/>
      <c r="F38" s="19">
        <v>34</v>
      </c>
      <c r="G38" s="19">
        <v>37</v>
      </c>
      <c r="H38" s="19">
        <v>41</v>
      </c>
      <c r="I38" s="19">
        <v>92</v>
      </c>
      <c r="J38" s="19">
        <v>94</v>
      </c>
      <c r="K38" s="19">
        <v>94</v>
      </c>
      <c r="L38" s="19">
        <v>93</v>
      </c>
      <c r="M38" s="19">
        <v>90.455542399999999</v>
      </c>
      <c r="N38" s="19">
        <v>91.199100000000001</v>
      </c>
      <c r="O38" s="19">
        <v>91.04</v>
      </c>
      <c r="P38" s="110"/>
      <c r="Q38" s="110"/>
      <c r="R38" s="110"/>
      <c r="S38" s="78"/>
      <c r="T38" s="78"/>
      <c r="U38" s="78"/>
      <c r="V38" s="78"/>
      <c r="W38" s="78"/>
    </row>
    <row r="39" spans="1:23" ht="16">
      <c r="A39" s="38" t="s">
        <v>131</v>
      </c>
      <c r="B39" s="19">
        <v>5.2999999999999999E-2</v>
      </c>
      <c r="C39" s="19">
        <v>3.5999999999999997E-2</v>
      </c>
      <c r="D39" s="60">
        <v>4.2000000000000003E-2</v>
      </c>
      <c r="E39" s="32"/>
      <c r="F39" s="19">
        <v>5.1999999999999998E-2</v>
      </c>
      <c r="G39" s="19">
        <v>4.5999999999999999E-2</v>
      </c>
      <c r="H39" s="19">
        <v>0.05</v>
      </c>
      <c r="I39" s="19">
        <v>11</v>
      </c>
      <c r="J39" s="19">
        <v>12</v>
      </c>
      <c r="K39" s="19">
        <v>10</v>
      </c>
      <c r="L39" s="19">
        <v>11</v>
      </c>
      <c r="M39" s="19">
        <v>11.40369724</v>
      </c>
      <c r="N39" s="19">
        <v>9.3277000000000001</v>
      </c>
      <c r="O39" s="19">
        <v>10.814</v>
      </c>
      <c r="P39" s="110"/>
      <c r="Q39" s="110"/>
      <c r="R39" s="110"/>
      <c r="S39" s="78"/>
      <c r="T39" s="78"/>
      <c r="U39" s="78"/>
      <c r="V39" s="78"/>
      <c r="W39" s="78"/>
    </row>
    <row r="40" spans="1:23" ht="17">
      <c r="A40" s="16" t="s">
        <v>115</v>
      </c>
      <c r="B40" s="18"/>
      <c r="C40" s="18"/>
      <c r="D40" s="61"/>
      <c r="E40" s="31"/>
      <c r="F40" s="18"/>
      <c r="G40" s="18"/>
      <c r="H40" s="18"/>
      <c r="I40" s="18"/>
      <c r="J40" s="18"/>
      <c r="K40" s="18"/>
      <c r="L40" s="18"/>
      <c r="M40" s="18"/>
      <c r="N40" s="18"/>
      <c r="O40" s="18"/>
      <c r="P40" s="110"/>
      <c r="Q40" s="110"/>
      <c r="R40" s="110"/>
      <c r="S40" s="78"/>
      <c r="T40" s="78"/>
      <c r="U40" s="78"/>
      <c r="V40" s="78"/>
      <c r="W40" s="78"/>
    </row>
    <row r="41" spans="1:23" ht="16">
      <c r="A41" s="38" t="s">
        <v>241</v>
      </c>
      <c r="B41" s="19">
        <v>41</v>
      </c>
      <c r="C41" s="19">
        <v>36</v>
      </c>
      <c r="D41" s="60">
        <v>40</v>
      </c>
      <c r="E41" s="32"/>
      <c r="F41" s="19">
        <v>40</v>
      </c>
      <c r="G41" s="19">
        <v>40</v>
      </c>
      <c r="H41" s="19">
        <v>38</v>
      </c>
      <c r="I41" s="19">
        <v>52</v>
      </c>
      <c r="J41" s="19">
        <v>51</v>
      </c>
      <c r="K41" s="19">
        <v>48</v>
      </c>
      <c r="L41" s="19">
        <v>47</v>
      </c>
      <c r="M41" s="19">
        <v>38.164222730162898</v>
      </c>
      <c r="N41" s="19">
        <v>23.492000000000001</v>
      </c>
      <c r="O41" s="19">
        <v>20.591000000000001</v>
      </c>
      <c r="P41" s="110"/>
      <c r="Q41" s="110"/>
      <c r="R41" s="110"/>
      <c r="S41" s="78"/>
      <c r="T41" s="78"/>
      <c r="U41" s="78"/>
      <c r="V41" s="78"/>
      <c r="W41" s="78"/>
    </row>
    <row r="42" spans="1:23" ht="16">
      <c r="A42" s="38" t="s">
        <v>128</v>
      </c>
      <c r="B42" s="19">
        <v>0.27300000000000002</v>
      </c>
      <c r="C42" s="19">
        <v>0.27</v>
      </c>
      <c r="D42" s="60">
        <v>0.26400000000000001</v>
      </c>
      <c r="E42" s="32"/>
      <c r="F42" s="19">
        <v>0.25800000000000001</v>
      </c>
      <c r="G42" s="19">
        <v>0.222</v>
      </c>
      <c r="H42" s="19">
        <v>0.215</v>
      </c>
      <c r="I42" s="19">
        <v>0.4</v>
      </c>
      <c r="J42" s="19">
        <v>0.4</v>
      </c>
      <c r="K42" s="19">
        <v>0.3</v>
      </c>
      <c r="L42" s="19">
        <v>0.3</v>
      </c>
      <c r="M42" s="19">
        <v>0.31698035000000002</v>
      </c>
      <c r="N42" s="19">
        <v>0.27900000000000003</v>
      </c>
      <c r="O42" s="19">
        <v>0.28564899999999999</v>
      </c>
      <c r="P42" s="110"/>
      <c r="Q42" s="110"/>
      <c r="R42" s="110"/>
      <c r="S42" s="78"/>
      <c r="T42" s="78"/>
      <c r="U42" s="78"/>
      <c r="V42" s="78"/>
      <c r="W42" s="78"/>
    </row>
    <row r="43" spans="1:23" ht="16">
      <c r="A43" s="38" t="s">
        <v>130</v>
      </c>
      <c r="B43" s="19">
        <v>23</v>
      </c>
      <c r="C43" s="19">
        <v>25</v>
      </c>
      <c r="D43" s="60">
        <v>23</v>
      </c>
      <c r="E43" s="32"/>
      <c r="F43" s="19">
        <v>23</v>
      </c>
      <c r="G43" s="19">
        <v>24</v>
      </c>
      <c r="H43" s="19">
        <v>25</v>
      </c>
      <c r="I43" s="19">
        <v>27</v>
      </c>
      <c r="J43" s="19">
        <v>29</v>
      </c>
      <c r="K43" s="19">
        <v>28</v>
      </c>
      <c r="L43" s="19">
        <v>28</v>
      </c>
      <c r="M43" s="19">
        <v>30.064365899999999</v>
      </c>
      <c r="N43" s="19">
        <v>36.743000000000002</v>
      </c>
      <c r="O43" s="19">
        <v>30.504999999999999</v>
      </c>
      <c r="P43" s="110"/>
      <c r="Q43" s="110"/>
      <c r="R43" s="110"/>
      <c r="S43" s="78"/>
      <c r="T43" s="78"/>
      <c r="U43" s="78"/>
      <c r="V43" s="78"/>
      <c r="W43" s="78"/>
    </row>
    <row r="44" spans="1:23" ht="16">
      <c r="A44" s="38" t="s">
        <v>131</v>
      </c>
      <c r="B44" s="19">
        <v>0.14000000000000001</v>
      </c>
      <c r="C44" s="19">
        <v>0.13700000000000001</v>
      </c>
      <c r="D44" s="60">
        <v>0.10299999999999999</v>
      </c>
      <c r="E44" s="32"/>
      <c r="F44" s="19">
        <v>9.8000000000000004E-2</v>
      </c>
      <c r="G44" s="19">
        <v>8.3000000000000004E-2</v>
      </c>
      <c r="H44" s="19">
        <v>8.1000000000000003E-2</v>
      </c>
      <c r="I44" s="19">
        <v>0.4</v>
      </c>
      <c r="J44" s="19">
        <v>0.4</v>
      </c>
      <c r="K44" s="19">
        <v>0.3</v>
      </c>
      <c r="L44" s="19">
        <v>0.3</v>
      </c>
      <c r="M44" s="19">
        <v>0.23347853399999999</v>
      </c>
      <c r="N44" s="19">
        <v>0.22900000000000001</v>
      </c>
      <c r="O44" s="19">
        <v>0.20100000000000001</v>
      </c>
      <c r="P44" s="110"/>
      <c r="Q44" s="110"/>
      <c r="R44" s="110"/>
      <c r="S44" s="78"/>
      <c r="T44" s="78"/>
      <c r="U44" s="78"/>
      <c r="V44" s="78"/>
      <c r="W44" s="78"/>
    </row>
    <row r="45" spans="1:23" ht="16">
      <c r="A45" s="16" t="s">
        <v>116</v>
      </c>
      <c r="B45" s="18"/>
      <c r="C45" s="18"/>
      <c r="D45" s="61"/>
      <c r="E45" s="31"/>
      <c r="F45" s="18"/>
      <c r="G45" s="18"/>
      <c r="H45" s="18"/>
      <c r="I45" s="18"/>
      <c r="J45" s="18"/>
      <c r="K45" s="18"/>
      <c r="L45" s="18"/>
      <c r="M45" s="18"/>
      <c r="N45" s="18"/>
      <c r="O45" s="18"/>
      <c r="P45" s="110"/>
      <c r="Q45" s="110"/>
      <c r="R45" s="110"/>
      <c r="S45" s="78"/>
      <c r="T45" s="78"/>
      <c r="U45" s="78"/>
      <c r="V45" s="78"/>
      <c r="W45" s="78"/>
    </row>
    <row r="46" spans="1:23" ht="17">
      <c r="A46" s="38" t="s">
        <v>240</v>
      </c>
      <c r="B46" s="19">
        <v>88</v>
      </c>
      <c r="C46" s="19">
        <v>90</v>
      </c>
      <c r="D46" s="60">
        <v>88</v>
      </c>
      <c r="E46" s="32"/>
      <c r="F46" s="19">
        <v>89</v>
      </c>
      <c r="G46" s="19">
        <v>92</v>
      </c>
      <c r="H46" s="19">
        <v>95</v>
      </c>
      <c r="I46" s="19">
        <v>242</v>
      </c>
      <c r="J46" s="19">
        <v>253</v>
      </c>
      <c r="K46" s="19">
        <v>253</v>
      </c>
      <c r="L46" s="19">
        <v>254</v>
      </c>
      <c r="M46" s="19">
        <v>249</v>
      </c>
      <c r="N46" s="19">
        <v>245</v>
      </c>
      <c r="O46" s="19">
        <v>241</v>
      </c>
      <c r="P46" s="110"/>
      <c r="Q46" s="110"/>
      <c r="R46" s="110"/>
      <c r="S46" s="78"/>
      <c r="T46" s="78"/>
      <c r="U46" s="78"/>
      <c r="V46" s="78"/>
      <c r="W46" s="78"/>
    </row>
    <row r="47" spans="1:23" ht="17">
      <c r="A47" s="38" t="s">
        <v>670</v>
      </c>
      <c r="B47" s="19">
        <v>569</v>
      </c>
      <c r="C47" s="19">
        <v>581</v>
      </c>
      <c r="D47" s="60">
        <v>565</v>
      </c>
      <c r="E47" s="32"/>
      <c r="F47" s="19">
        <v>576</v>
      </c>
      <c r="G47" s="19">
        <v>592</v>
      </c>
      <c r="H47" s="19">
        <v>617</v>
      </c>
      <c r="I47" s="19">
        <v>1560</v>
      </c>
      <c r="J47" s="19">
        <v>633</v>
      </c>
      <c r="K47" s="19">
        <v>630</v>
      </c>
      <c r="L47" s="19">
        <v>660</v>
      </c>
      <c r="M47" s="19">
        <v>656.44644516114545</v>
      </c>
      <c r="N47" s="19">
        <v>643.31493642115879</v>
      </c>
      <c r="O47" s="19">
        <v>660.03</v>
      </c>
      <c r="P47" s="110"/>
      <c r="Q47" s="110"/>
      <c r="R47" s="110"/>
      <c r="S47" s="78"/>
      <c r="T47" s="78"/>
      <c r="U47" s="78"/>
      <c r="V47" s="78"/>
      <c r="W47" s="78"/>
    </row>
    <row r="48" spans="1:23" ht="17">
      <c r="A48" s="38" t="s">
        <v>671</v>
      </c>
      <c r="B48" s="19">
        <v>167</v>
      </c>
      <c r="C48" s="19">
        <v>169</v>
      </c>
      <c r="D48" s="60">
        <v>170</v>
      </c>
      <c r="E48" s="32"/>
      <c r="F48" s="19">
        <v>171</v>
      </c>
      <c r="G48" s="19">
        <v>172</v>
      </c>
      <c r="H48" s="19">
        <v>173</v>
      </c>
      <c r="I48" s="19">
        <v>446</v>
      </c>
      <c r="J48" s="19">
        <v>178</v>
      </c>
      <c r="K48" s="19">
        <v>176</v>
      </c>
      <c r="L48" s="19">
        <v>175</v>
      </c>
      <c r="M48" s="19">
        <v>175.11901734559291</v>
      </c>
      <c r="N48" s="19">
        <v>183.975445531552</v>
      </c>
      <c r="O48" s="19">
        <v>194.56</v>
      </c>
      <c r="P48" s="110"/>
      <c r="Q48" s="110"/>
      <c r="R48" s="110"/>
      <c r="S48" s="78"/>
      <c r="T48" s="78"/>
      <c r="U48" s="78"/>
      <c r="V48" s="78"/>
      <c r="W48" s="78"/>
    </row>
    <row r="49" spans="1:23" ht="17">
      <c r="A49" s="16" t="s">
        <v>117</v>
      </c>
      <c r="B49" s="18"/>
      <c r="C49" s="18"/>
      <c r="D49" s="61"/>
      <c r="E49" s="31"/>
      <c r="F49" s="18"/>
      <c r="G49" s="18"/>
      <c r="H49" s="18"/>
      <c r="I49" s="18"/>
      <c r="J49" s="18"/>
      <c r="K49" s="18"/>
      <c r="L49" s="18"/>
      <c r="M49" s="18"/>
      <c r="N49" s="18"/>
      <c r="O49" s="18"/>
      <c r="P49" s="110"/>
      <c r="Q49" s="110"/>
      <c r="R49" s="110"/>
      <c r="S49" s="78"/>
      <c r="T49" s="78"/>
      <c r="U49" s="78"/>
      <c r="V49" s="78"/>
      <c r="W49" s="78"/>
    </row>
    <row r="50" spans="1:23" ht="17">
      <c r="A50" s="38" t="s">
        <v>239</v>
      </c>
      <c r="B50" s="19">
        <v>3304</v>
      </c>
      <c r="C50" s="19">
        <v>3430</v>
      </c>
      <c r="D50" s="60">
        <v>3660</v>
      </c>
      <c r="E50" s="32"/>
      <c r="F50" s="19">
        <v>3721</v>
      </c>
      <c r="G50" s="19">
        <v>3767</v>
      </c>
      <c r="H50" s="19">
        <v>3715</v>
      </c>
      <c r="I50" s="19">
        <v>4965</v>
      </c>
      <c r="J50" s="19">
        <v>4687</v>
      </c>
      <c r="K50" s="19">
        <v>4570</v>
      </c>
      <c r="L50" s="19">
        <v>4510</v>
      </c>
      <c r="M50" s="19">
        <v>4653</v>
      </c>
      <c r="N50" s="19">
        <v>4647</v>
      </c>
      <c r="O50" s="19">
        <v>4679.7</v>
      </c>
      <c r="P50" s="110"/>
      <c r="Q50" s="110"/>
      <c r="R50" s="110"/>
      <c r="S50" s="78"/>
      <c r="T50" s="78"/>
      <c r="U50" s="78"/>
      <c r="V50" s="78"/>
      <c r="W50" s="78"/>
    </row>
    <row r="51" spans="1:23" ht="16">
      <c r="A51" s="38" t="s">
        <v>128</v>
      </c>
      <c r="B51" s="19">
        <v>2075</v>
      </c>
      <c r="C51" s="19">
        <v>1910</v>
      </c>
      <c r="D51" s="60">
        <v>1940</v>
      </c>
      <c r="E51" s="32"/>
      <c r="F51" s="19">
        <v>1908</v>
      </c>
      <c r="G51" s="19">
        <v>1992</v>
      </c>
      <c r="H51" s="19">
        <v>1916</v>
      </c>
      <c r="I51" s="19">
        <v>2626</v>
      </c>
      <c r="J51" s="19">
        <v>2581</v>
      </c>
      <c r="K51" s="19">
        <v>2581</v>
      </c>
      <c r="L51" s="19">
        <v>2481</v>
      </c>
      <c r="M51" s="19">
        <v>2528</v>
      </c>
      <c r="N51" s="19">
        <v>2615</v>
      </c>
      <c r="O51" s="19">
        <v>2641</v>
      </c>
      <c r="P51" s="110"/>
      <c r="Q51" s="110"/>
      <c r="R51" s="110"/>
      <c r="S51" s="78"/>
      <c r="T51" s="78"/>
      <c r="U51" s="78"/>
      <c r="V51" s="78"/>
      <c r="W51" s="78"/>
    </row>
    <row r="52" spans="1:23" ht="17">
      <c r="A52" s="16" t="s">
        <v>118</v>
      </c>
      <c r="B52" s="18"/>
      <c r="C52" s="18"/>
      <c r="D52" s="61"/>
      <c r="E52" s="31"/>
      <c r="F52" s="18"/>
      <c r="G52" s="18"/>
      <c r="H52" s="18"/>
      <c r="I52" s="18"/>
      <c r="J52" s="18"/>
      <c r="K52" s="18"/>
      <c r="L52" s="18"/>
      <c r="M52" s="18"/>
      <c r="N52" s="18"/>
      <c r="O52" s="18"/>
      <c r="P52" s="110"/>
      <c r="Q52" s="110"/>
      <c r="R52" s="110"/>
      <c r="S52" s="78"/>
      <c r="T52" s="78"/>
      <c r="U52" s="78"/>
      <c r="V52" s="78"/>
      <c r="W52" s="78"/>
    </row>
    <row r="53" spans="1:23" ht="17">
      <c r="A53" s="38" t="s">
        <v>239</v>
      </c>
      <c r="B53" s="19">
        <v>1078</v>
      </c>
      <c r="C53" s="19">
        <v>1020</v>
      </c>
      <c r="D53" s="60">
        <v>977</v>
      </c>
      <c r="E53" s="32"/>
      <c r="F53" s="19">
        <v>1003</v>
      </c>
      <c r="G53" s="19">
        <v>1071</v>
      </c>
      <c r="H53" s="19">
        <v>1106</v>
      </c>
      <c r="I53" s="19">
        <v>1317</v>
      </c>
      <c r="J53" s="19">
        <v>1415</v>
      </c>
      <c r="K53" s="19">
        <v>1452</v>
      </c>
      <c r="L53" s="19">
        <v>1432</v>
      </c>
      <c r="M53" s="19">
        <v>1438</v>
      </c>
      <c r="N53" s="19">
        <v>1432</v>
      </c>
      <c r="O53" s="19">
        <v>1417</v>
      </c>
      <c r="P53" s="110"/>
      <c r="Q53" s="110"/>
      <c r="R53" s="110"/>
      <c r="S53" s="78"/>
      <c r="T53" s="78"/>
      <c r="U53" s="78"/>
      <c r="V53" s="78"/>
      <c r="W53" s="78"/>
    </row>
    <row r="54" spans="1:23" ht="16">
      <c r="A54" s="168" t="s">
        <v>296</v>
      </c>
      <c r="B54" s="100" t="s">
        <v>198</v>
      </c>
      <c r="C54" s="100" t="s">
        <v>198</v>
      </c>
      <c r="D54" s="100" t="s">
        <v>198</v>
      </c>
      <c r="E54" s="100" t="s">
        <v>198</v>
      </c>
      <c r="F54" s="100" t="s">
        <v>198</v>
      </c>
      <c r="G54" s="100" t="s">
        <v>198</v>
      </c>
      <c r="H54" s="100" t="s">
        <v>198</v>
      </c>
      <c r="I54" s="100" t="s">
        <v>198</v>
      </c>
      <c r="J54" s="100" t="s">
        <v>198</v>
      </c>
      <c r="K54" s="100" t="s">
        <v>198</v>
      </c>
      <c r="L54" s="19">
        <v>21</v>
      </c>
      <c r="M54" s="19">
        <v>22</v>
      </c>
      <c r="N54" s="19">
        <v>25</v>
      </c>
      <c r="O54" s="19">
        <v>24</v>
      </c>
      <c r="P54" s="115"/>
      <c r="Q54" s="110"/>
      <c r="R54" s="110"/>
      <c r="S54" s="78"/>
      <c r="T54" s="78"/>
      <c r="U54" s="78"/>
      <c r="V54" s="78"/>
      <c r="W54" s="78"/>
    </row>
    <row r="55" spans="1:23" ht="17">
      <c r="A55" s="38" t="s">
        <v>201</v>
      </c>
      <c r="B55" s="19">
        <v>75</v>
      </c>
      <c r="C55" s="19">
        <v>78</v>
      </c>
      <c r="D55" s="60">
        <v>74</v>
      </c>
      <c r="E55" s="32"/>
      <c r="F55" s="19">
        <v>75</v>
      </c>
      <c r="G55" s="19">
        <v>73</v>
      </c>
      <c r="H55" s="19">
        <v>72</v>
      </c>
      <c r="I55" s="19">
        <v>73</v>
      </c>
      <c r="J55" s="19">
        <v>73</v>
      </c>
      <c r="K55" s="19">
        <v>74</v>
      </c>
      <c r="L55" s="19">
        <v>160.6</v>
      </c>
      <c r="M55" s="19">
        <v>351.9</v>
      </c>
      <c r="N55" s="19">
        <f>N8</f>
        <v>277.64400000000001</v>
      </c>
      <c r="O55" s="19">
        <v>271.2</v>
      </c>
      <c r="P55" s="110"/>
      <c r="Q55" s="110"/>
      <c r="R55" s="110"/>
      <c r="S55" s="78"/>
      <c r="T55" s="78"/>
      <c r="U55" s="78"/>
      <c r="V55" s="78"/>
      <c r="W55" s="78"/>
    </row>
    <row r="56" spans="1:23" ht="16">
      <c r="A56" s="38" t="s">
        <v>328</v>
      </c>
      <c r="B56" s="100" t="s">
        <v>198</v>
      </c>
      <c r="C56" s="100" t="s">
        <v>198</v>
      </c>
      <c r="D56" s="100" t="s">
        <v>198</v>
      </c>
      <c r="E56" s="100" t="s">
        <v>198</v>
      </c>
      <c r="F56" s="100" t="s">
        <v>198</v>
      </c>
      <c r="G56" s="100" t="s">
        <v>198</v>
      </c>
      <c r="H56" s="100" t="s">
        <v>198</v>
      </c>
      <c r="I56" s="100" t="s">
        <v>198</v>
      </c>
      <c r="J56" s="100" t="s">
        <v>198</v>
      </c>
      <c r="K56" s="100" t="s">
        <v>198</v>
      </c>
      <c r="L56" s="19">
        <v>80.599999999999994</v>
      </c>
      <c r="M56" s="19">
        <v>181.52699999999999</v>
      </c>
      <c r="N56" s="19">
        <v>155.74199999999999</v>
      </c>
      <c r="O56" s="19">
        <v>163.69999999999999</v>
      </c>
      <c r="P56" s="110"/>
      <c r="Q56" s="110"/>
      <c r="R56" s="110"/>
      <c r="S56" s="78"/>
      <c r="T56" s="78"/>
      <c r="U56" s="78"/>
      <c r="V56" s="78"/>
      <c r="W56" s="78"/>
    </row>
    <row r="57" spans="1:23" ht="16">
      <c r="A57" s="38" t="s">
        <v>202</v>
      </c>
      <c r="B57" s="19">
        <v>19</v>
      </c>
      <c r="C57" s="19">
        <v>18</v>
      </c>
      <c r="D57" s="60">
        <v>17</v>
      </c>
      <c r="E57" s="32"/>
      <c r="F57" s="19">
        <v>16</v>
      </c>
      <c r="G57" s="19">
        <v>14</v>
      </c>
      <c r="H57" s="19">
        <v>14</v>
      </c>
      <c r="I57" s="19">
        <v>13</v>
      </c>
      <c r="J57" s="19">
        <v>12</v>
      </c>
      <c r="K57" s="19">
        <v>12</v>
      </c>
      <c r="L57" s="19">
        <v>12.2</v>
      </c>
      <c r="M57" s="19">
        <v>7.4</v>
      </c>
      <c r="N57" s="19">
        <v>10.032999999999999</v>
      </c>
      <c r="O57" s="19">
        <v>9.5</v>
      </c>
      <c r="P57" s="110"/>
      <c r="Q57" s="110"/>
      <c r="R57" s="110"/>
      <c r="S57" s="78"/>
      <c r="T57" s="78"/>
      <c r="U57" s="78"/>
      <c r="V57" s="78"/>
      <c r="W57" s="78"/>
    </row>
    <row r="58" spans="1:23" ht="16">
      <c r="A58" s="38" t="s">
        <v>203</v>
      </c>
      <c r="B58" s="19">
        <v>54</v>
      </c>
      <c r="C58" s="19">
        <v>56</v>
      </c>
      <c r="D58" s="60">
        <v>54</v>
      </c>
      <c r="E58" s="32"/>
      <c r="F58" s="19">
        <v>55</v>
      </c>
      <c r="G58" s="19">
        <v>55</v>
      </c>
      <c r="H58" s="19">
        <v>56</v>
      </c>
      <c r="I58" s="19">
        <v>58</v>
      </c>
      <c r="J58" s="19">
        <v>59</v>
      </c>
      <c r="K58" s="19">
        <v>60</v>
      </c>
      <c r="L58" s="19">
        <v>65.599999999999994</v>
      </c>
      <c r="M58" s="19">
        <v>154.9</v>
      </c>
      <c r="N58" s="19">
        <v>105.959</v>
      </c>
      <c r="O58" s="19">
        <v>91.5</v>
      </c>
      <c r="P58" s="110"/>
      <c r="Q58" s="110"/>
      <c r="R58" s="110"/>
      <c r="S58" s="78"/>
      <c r="T58" s="78"/>
      <c r="U58" s="78"/>
      <c r="V58" s="78"/>
      <c r="W58" s="78"/>
    </row>
    <row r="59" spans="1:23" ht="16">
      <c r="A59" s="38" t="s">
        <v>265</v>
      </c>
      <c r="B59" s="349">
        <v>2</v>
      </c>
      <c r="C59" s="349">
        <v>4</v>
      </c>
      <c r="D59" s="351">
        <v>2</v>
      </c>
      <c r="E59" s="353"/>
      <c r="F59" s="349">
        <v>4</v>
      </c>
      <c r="G59" s="349">
        <v>3</v>
      </c>
      <c r="H59" s="349">
        <v>2</v>
      </c>
      <c r="I59" s="349">
        <v>2</v>
      </c>
      <c r="J59" s="349">
        <v>2</v>
      </c>
      <c r="K59" s="349">
        <v>2</v>
      </c>
      <c r="L59" s="19">
        <v>1.9</v>
      </c>
      <c r="M59" s="19">
        <v>6</v>
      </c>
      <c r="N59" s="19">
        <v>4.1159999999999997</v>
      </c>
      <c r="O59" s="19">
        <v>4.5</v>
      </c>
      <c r="P59" s="110"/>
      <c r="Q59" s="110"/>
      <c r="R59" s="110"/>
      <c r="S59" s="78"/>
      <c r="T59" s="78"/>
      <c r="U59" s="78"/>
      <c r="V59" s="78"/>
      <c r="W59" s="78"/>
    </row>
    <row r="60" spans="1:23" ht="16">
      <c r="A60" s="38" t="s">
        <v>204</v>
      </c>
      <c r="B60" s="350"/>
      <c r="C60" s="350"/>
      <c r="D60" s="352"/>
      <c r="E60" s="354"/>
      <c r="F60" s="350"/>
      <c r="G60" s="350"/>
      <c r="H60" s="350"/>
      <c r="I60" s="350"/>
      <c r="J60" s="350"/>
      <c r="K60" s="350"/>
      <c r="L60" s="19">
        <v>0.3</v>
      </c>
      <c r="M60" s="19">
        <v>0.7</v>
      </c>
      <c r="N60" s="19">
        <v>0.71799999999999997</v>
      </c>
      <c r="O60" s="19">
        <v>0.6</v>
      </c>
      <c r="P60" s="110"/>
      <c r="Q60" s="110"/>
      <c r="R60" s="110"/>
      <c r="S60" s="78"/>
      <c r="T60" s="78"/>
      <c r="U60" s="78"/>
      <c r="V60" s="78"/>
      <c r="W60" s="78"/>
    </row>
    <row r="61" spans="1:23" ht="16">
      <c r="A61" s="38" t="s">
        <v>297</v>
      </c>
      <c r="B61" s="100" t="s">
        <v>198</v>
      </c>
      <c r="C61" s="100" t="s">
        <v>198</v>
      </c>
      <c r="D61" s="100" t="s">
        <v>198</v>
      </c>
      <c r="E61" s="100" t="s">
        <v>198</v>
      </c>
      <c r="F61" s="100" t="s">
        <v>198</v>
      </c>
      <c r="G61" s="100" t="s">
        <v>198</v>
      </c>
      <c r="H61" s="100" t="s">
        <v>198</v>
      </c>
      <c r="I61" s="100" t="s">
        <v>198</v>
      </c>
      <c r="J61" s="100" t="s">
        <v>198</v>
      </c>
      <c r="K61" s="100" t="s">
        <v>198</v>
      </c>
      <c r="L61" s="100" t="s">
        <v>198</v>
      </c>
      <c r="M61" s="19">
        <v>1.4</v>
      </c>
      <c r="N61" s="19">
        <v>1.0740000000000001</v>
      </c>
      <c r="O61" s="19">
        <v>1.2</v>
      </c>
      <c r="P61" s="110"/>
      <c r="Q61" s="110"/>
      <c r="R61" s="110"/>
      <c r="S61" s="78"/>
      <c r="T61" s="78"/>
      <c r="U61" s="78"/>
      <c r="V61" s="78"/>
      <c r="W61" s="78"/>
    </row>
    <row r="62" spans="1:23" ht="159.75" customHeight="1">
      <c r="A62" s="348" t="s">
        <v>426</v>
      </c>
      <c r="B62" s="348"/>
      <c r="C62" s="348"/>
      <c r="D62" s="348"/>
      <c r="E62" s="348"/>
      <c r="F62" s="348"/>
      <c r="G62" s="348"/>
      <c r="H62" s="348"/>
      <c r="I62" s="348"/>
      <c r="J62" s="348"/>
      <c r="K62" s="348"/>
      <c r="L62" s="348"/>
      <c r="M62" s="348"/>
      <c r="N62" s="348"/>
      <c r="O62" s="348"/>
      <c r="P62" s="72"/>
      <c r="Q62" s="72"/>
      <c r="R62" s="72"/>
    </row>
    <row r="63" spans="1:23">
      <c r="A63" s="175"/>
      <c r="B63" s="175"/>
      <c r="C63" s="175"/>
      <c r="D63" s="175"/>
      <c r="E63" s="175"/>
      <c r="F63" s="175"/>
      <c r="G63" s="175"/>
      <c r="H63" s="175"/>
      <c r="I63" s="175"/>
      <c r="J63" s="175"/>
      <c r="K63" s="175"/>
      <c r="L63" s="175"/>
      <c r="M63" s="175"/>
      <c r="N63" s="175"/>
      <c r="O63" s="175"/>
      <c r="P63" s="72"/>
      <c r="Q63" s="72"/>
      <c r="R63" s="72"/>
    </row>
    <row r="64" spans="1:23" ht="16">
      <c r="A64" s="117"/>
      <c r="B64" s="117"/>
      <c r="C64" s="117"/>
      <c r="D64" s="117"/>
      <c r="E64" s="117"/>
      <c r="F64" s="117"/>
      <c r="G64" s="117"/>
      <c r="H64" s="117"/>
      <c r="I64" s="117"/>
      <c r="J64" s="117"/>
      <c r="K64" s="117"/>
      <c r="L64" s="117"/>
      <c r="M64" s="117"/>
      <c r="N64" s="117"/>
      <c r="O64" s="158" t="s">
        <v>289</v>
      </c>
      <c r="P64" s="117"/>
      <c r="Q64" s="117"/>
      <c r="R64" s="117"/>
      <c r="S64" s="117"/>
      <c r="T64" s="117"/>
    </row>
  </sheetData>
  <mergeCells count="11">
    <mergeCell ref="K59:K60"/>
    <mergeCell ref="A62:O62"/>
    <mergeCell ref="B59:B60"/>
    <mergeCell ref="C59:C60"/>
    <mergeCell ref="D59:D60"/>
    <mergeCell ref="E59:E60"/>
    <mergeCell ref="F59:F60"/>
    <mergeCell ref="G59:G60"/>
    <mergeCell ref="H59:H60"/>
    <mergeCell ref="I59:I60"/>
    <mergeCell ref="J59:J60"/>
  </mergeCells>
  <phoneticPr fontId="2"/>
  <hyperlinks>
    <hyperlink ref="O64" location="説明・目次!A1" display="目次に戻る" xr:uid="{A3A6E29F-9B2B-4508-889A-5CAA5EE1307B}"/>
  </hyperlinks>
  <pageMargins left="0.70866141732283472" right="0.70866141732283472" top="0.74803149606299213" bottom="0.74803149606299213" header="0.31496062992125984" footer="0.31496062992125984"/>
  <pageSetup paperSize="9" scale="46" fitToHeight="0"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523D5-C9F4-4734-9DD4-38A8E700BF79}">
  <sheetPr>
    <tabColor theme="6" tint="-0.499984740745262"/>
    <pageSetUpPr fitToPage="1"/>
  </sheetPr>
  <dimension ref="A1:AM62"/>
  <sheetViews>
    <sheetView view="pageBreakPreview" zoomScaleNormal="70" zoomScaleSheetLayoutView="100" workbookViewId="0"/>
  </sheetViews>
  <sheetFormatPr baseColWidth="10" defaultColWidth="9" defaultRowHeight="15"/>
  <cols>
    <col min="1" max="2" width="9" style="20"/>
    <col min="3" max="3" width="10.5" style="20" customWidth="1"/>
    <col min="4" max="16384" width="9" style="20"/>
  </cols>
  <sheetData>
    <row r="1" spans="1:39" s="1" customFormat="1" ht="22">
      <c r="A1" s="12" t="s">
        <v>61</v>
      </c>
    </row>
    <row r="2" spans="1:39" s="1" customFormat="1"/>
    <row r="3" spans="1:39" s="14" customFormat="1">
      <c r="A3" s="355" t="s">
        <v>443</v>
      </c>
      <c r="B3" s="355"/>
      <c r="C3" s="355"/>
      <c r="D3" s="355"/>
      <c r="E3" s="355"/>
      <c r="F3" s="355"/>
      <c r="G3" s="355"/>
      <c r="H3" s="355"/>
      <c r="I3" s="355"/>
      <c r="J3" s="355"/>
      <c r="K3" s="355"/>
      <c r="L3" s="355"/>
      <c r="M3" s="355"/>
      <c r="N3" s="355"/>
      <c r="O3" s="355"/>
      <c r="P3" s="355"/>
      <c r="Q3" s="355"/>
      <c r="R3" s="355"/>
    </row>
    <row r="4" spans="1:39" s="14" customFormat="1">
      <c r="A4" s="119"/>
      <c r="B4" s="119"/>
      <c r="C4" s="119"/>
      <c r="D4" s="119"/>
      <c r="E4" s="119"/>
      <c r="F4" s="119"/>
      <c r="G4" s="119"/>
      <c r="H4" s="119"/>
      <c r="I4" s="119"/>
      <c r="J4" s="119"/>
      <c r="K4" s="119"/>
      <c r="L4" s="119"/>
      <c r="M4" s="119"/>
      <c r="N4" s="119"/>
      <c r="O4" s="119"/>
      <c r="P4" s="119"/>
      <c r="Q4" s="119"/>
      <c r="R4" s="119"/>
    </row>
    <row r="5" spans="1:39" s="14" customFormat="1">
      <c r="A5" s="355" t="s">
        <v>639</v>
      </c>
      <c r="B5" s="355"/>
      <c r="C5" s="355"/>
      <c r="D5" s="355"/>
      <c r="E5" s="355"/>
      <c r="F5" s="355"/>
      <c r="G5" s="355"/>
      <c r="H5" s="355"/>
      <c r="I5" s="355"/>
      <c r="J5" s="355"/>
      <c r="K5" s="355"/>
      <c r="L5" s="355"/>
      <c r="M5" s="355"/>
      <c r="N5" s="355"/>
      <c r="O5" s="355"/>
      <c r="P5" s="355"/>
      <c r="Q5" s="355"/>
      <c r="R5" s="355"/>
    </row>
    <row r="6" spans="1:39" s="14" customFormat="1">
      <c r="A6" s="370"/>
      <c r="B6" s="370"/>
      <c r="C6" s="120"/>
      <c r="D6" s="367" t="s">
        <v>10</v>
      </c>
      <c r="E6" s="368"/>
      <c r="F6" s="367" t="s">
        <v>184</v>
      </c>
      <c r="G6" s="368"/>
      <c r="H6" s="367" t="s">
        <v>11</v>
      </c>
      <c r="I6" s="368"/>
      <c r="J6" s="367" t="s">
        <v>12</v>
      </c>
      <c r="K6" s="368"/>
      <c r="L6" s="367" t="s">
        <v>0</v>
      </c>
      <c r="M6" s="368"/>
      <c r="N6" s="367" t="s">
        <v>1</v>
      </c>
      <c r="O6" s="368"/>
      <c r="P6" s="367" t="s">
        <v>2</v>
      </c>
      <c r="Q6" s="368"/>
      <c r="R6" s="367" t="s">
        <v>190</v>
      </c>
      <c r="S6" s="368"/>
      <c r="T6" s="367" t="s">
        <v>3</v>
      </c>
      <c r="U6" s="368"/>
      <c r="V6" s="367" t="s">
        <v>4</v>
      </c>
      <c r="W6" s="368"/>
      <c r="X6" s="367" t="s">
        <v>5</v>
      </c>
      <c r="Y6" s="368"/>
      <c r="Z6" s="367" t="s">
        <v>6</v>
      </c>
      <c r="AA6" s="368"/>
      <c r="AB6" s="367" t="s">
        <v>7</v>
      </c>
      <c r="AC6" s="368"/>
      <c r="AD6" s="367" t="s">
        <v>8</v>
      </c>
      <c r="AE6" s="368"/>
      <c r="AF6" s="367" t="s">
        <v>9</v>
      </c>
      <c r="AG6" s="368"/>
      <c r="AH6" s="367" t="s">
        <v>57</v>
      </c>
      <c r="AI6" s="368"/>
      <c r="AJ6" s="367" t="s">
        <v>271</v>
      </c>
      <c r="AK6" s="368"/>
      <c r="AL6" s="367" t="s">
        <v>380</v>
      </c>
      <c r="AM6" s="368"/>
    </row>
    <row r="7" spans="1:39" s="14" customFormat="1" ht="32">
      <c r="A7" s="364" t="s">
        <v>72</v>
      </c>
      <c r="B7" s="364"/>
      <c r="C7" s="82" t="s">
        <v>73</v>
      </c>
      <c r="D7" s="82" t="s">
        <v>74</v>
      </c>
      <c r="E7" s="82" t="s">
        <v>197</v>
      </c>
      <c r="F7" s="82" t="s">
        <v>74</v>
      </c>
      <c r="G7" s="82" t="s">
        <v>197</v>
      </c>
      <c r="H7" s="82" t="s">
        <v>74</v>
      </c>
      <c r="I7" s="82" t="s">
        <v>197</v>
      </c>
      <c r="J7" s="82" t="s">
        <v>74</v>
      </c>
      <c r="K7" s="82" t="s">
        <v>197</v>
      </c>
      <c r="L7" s="82" t="s">
        <v>74</v>
      </c>
      <c r="M7" s="82" t="s">
        <v>197</v>
      </c>
      <c r="N7" s="82" t="s">
        <v>74</v>
      </c>
      <c r="O7" s="82" t="s">
        <v>197</v>
      </c>
      <c r="P7" s="82" t="s">
        <v>74</v>
      </c>
      <c r="Q7" s="82" t="s">
        <v>197</v>
      </c>
      <c r="R7" s="82" t="s">
        <v>74</v>
      </c>
      <c r="S7" s="82" t="s">
        <v>197</v>
      </c>
      <c r="T7" s="82" t="s">
        <v>74</v>
      </c>
      <c r="U7" s="82" t="s">
        <v>197</v>
      </c>
      <c r="V7" s="82" t="s">
        <v>74</v>
      </c>
      <c r="W7" s="82" t="s">
        <v>197</v>
      </c>
      <c r="X7" s="82" t="s">
        <v>74</v>
      </c>
      <c r="Y7" s="82" t="s">
        <v>197</v>
      </c>
      <c r="Z7" s="82" t="s">
        <v>74</v>
      </c>
      <c r="AA7" s="82" t="s">
        <v>197</v>
      </c>
      <c r="AB7" s="82" t="s">
        <v>74</v>
      </c>
      <c r="AC7" s="82" t="s">
        <v>197</v>
      </c>
      <c r="AD7" s="82" t="s">
        <v>74</v>
      </c>
      <c r="AE7" s="82" t="s">
        <v>197</v>
      </c>
      <c r="AF7" s="82" t="s">
        <v>74</v>
      </c>
      <c r="AG7" s="82" t="s">
        <v>197</v>
      </c>
      <c r="AH7" s="82" t="s">
        <v>74</v>
      </c>
      <c r="AI7" s="82" t="s">
        <v>197</v>
      </c>
      <c r="AJ7" s="82" t="s">
        <v>74</v>
      </c>
      <c r="AK7" s="82" t="s">
        <v>197</v>
      </c>
      <c r="AL7" s="82" t="s">
        <v>74</v>
      </c>
      <c r="AM7" s="82" t="s">
        <v>197</v>
      </c>
    </row>
    <row r="8" spans="1:39" s="14" customFormat="1">
      <c r="A8" s="362" t="s">
        <v>75</v>
      </c>
      <c r="B8" s="362"/>
      <c r="C8" s="120"/>
      <c r="D8" s="84">
        <v>2071</v>
      </c>
      <c r="E8" s="84">
        <v>3875</v>
      </c>
      <c r="F8" s="84">
        <v>1147</v>
      </c>
      <c r="G8" s="84">
        <v>3596</v>
      </c>
      <c r="H8" s="84">
        <v>1360</v>
      </c>
      <c r="I8" s="84">
        <v>4028</v>
      </c>
      <c r="J8" s="84">
        <v>957</v>
      </c>
      <c r="K8" s="84">
        <v>3944</v>
      </c>
      <c r="L8" s="84">
        <v>699</v>
      </c>
      <c r="M8" s="84">
        <v>3731</v>
      </c>
      <c r="N8" s="84">
        <v>816</v>
      </c>
      <c r="O8" s="84">
        <v>3716</v>
      </c>
      <c r="P8" s="84">
        <v>1077</v>
      </c>
      <c r="Q8" s="84">
        <v>3920</v>
      </c>
      <c r="R8" s="84">
        <v>1753</v>
      </c>
      <c r="S8" s="84">
        <v>4120</v>
      </c>
      <c r="T8" s="84">
        <v>2442</v>
      </c>
      <c r="U8" s="84">
        <v>4169</v>
      </c>
      <c r="V8" s="84">
        <v>1101</v>
      </c>
      <c r="W8" s="84">
        <v>4005</v>
      </c>
      <c r="X8" s="84">
        <v>2058</v>
      </c>
      <c r="Y8" s="84">
        <v>4120</v>
      </c>
      <c r="Z8" s="84">
        <v>1530</v>
      </c>
      <c r="AA8" s="84">
        <v>3817</v>
      </c>
      <c r="AB8" s="84">
        <v>1493</v>
      </c>
      <c r="AC8" s="84">
        <v>3844</v>
      </c>
      <c r="AD8" s="84">
        <v>2169</v>
      </c>
      <c r="AE8" s="84">
        <v>3632</v>
      </c>
      <c r="AF8" s="84">
        <v>1811</v>
      </c>
      <c r="AG8" s="84">
        <v>4140</v>
      </c>
      <c r="AH8" s="84">
        <v>991</v>
      </c>
      <c r="AI8" s="84">
        <v>4419</v>
      </c>
      <c r="AJ8" s="84">
        <v>991</v>
      </c>
      <c r="AK8" s="84">
        <v>4488</v>
      </c>
      <c r="AL8" s="84">
        <v>785</v>
      </c>
      <c r="AM8" s="84">
        <v>4361</v>
      </c>
    </row>
    <row r="9" spans="1:39" s="14" customFormat="1" ht="48">
      <c r="A9" s="362" t="s">
        <v>44</v>
      </c>
      <c r="B9" s="81" t="s">
        <v>76</v>
      </c>
      <c r="C9" s="81" t="s">
        <v>77</v>
      </c>
      <c r="D9" s="84">
        <v>708</v>
      </c>
      <c r="E9" s="84">
        <v>1710</v>
      </c>
      <c r="F9" s="84">
        <v>776</v>
      </c>
      <c r="G9" s="84">
        <v>1693</v>
      </c>
      <c r="H9" s="84">
        <v>458</v>
      </c>
      <c r="I9" s="84">
        <v>1808</v>
      </c>
      <c r="J9" s="84">
        <v>469</v>
      </c>
      <c r="K9" s="84">
        <v>1844</v>
      </c>
      <c r="L9" s="84">
        <v>171</v>
      </c>
      <c r="M9" s="84">
        <v>1739</v>
      </c>
      <c r="N9" s="84">
        <v>282</v>
      </c>
      <c r="O9" s="84">
        <v>1586</v>
      </c>
      <c r="P9" s="84">
        <v>275</v>
      </c>
      <c r="Q9" s="84">
        <v>1610</v>
      </c>
      <c r="R9" s="84">
        <v>849</v>
      </c>
      <c r="S9" s="84">
        <v>1804</v>
      </c>
      <c r="T9" s="84">
        <v>522</v>
      </c>
      <c r="U9" s="84">
        <v>1710</v>
      </c>
      <c r="V9" s="84">
        <v>306</v>
      </c>
      <c r="W9" s="84">
        <v>1601</v>
      </c>
      <c r="X9" s="84">
        <v>913</v>
      </c>
      <c r="Y9" s="84">
        <v>1690</v>
      </c>
      <c r="Z9" s="84">
        <v>264</v>
      </c>
      <c r="AA9" s="84">
        <v>1444</v>
      </c>
      <c r="AB9" s="84">
        <v>264</v>
      </c>
      <c r="AC9" s="84">
        <v>1442</v>
      </c>
      <c r="AD9" s="84">
        <v>628</v>
      </c>
      <c r="AE9" s="84">
        <v>1464</v>
      </c>
      <c r="AF9" s="84">
        <v>173</v>
      </c>
      <c r="AG9" s="84">
        <v>1785</v>
      </c>
      <c r="AH9" s="84">
        <v>106</v>
      </c>
      <c r="AI9" s="84">
        <v>1913</v>
      </c>
      <c r="AJ9" s="84">
        <v>76</v>
      </c>
      <c r="AK9" s="84">
        <v>1897</v>
      </c>
      <c r="AL9" s="84">
        <v>61</v>
      </c>
      <c r="AM9" s="84">
        <v>1861</v>
      </c>
    </row>
    <row r="10" spans="1:39" s="14" customFormat="1" ht="32">
      <c r="A10" s="362"/>
      <c r="B10" s="81" t="s">
        <v>78</v>
      </c>
      <c r="C10" s="81" t="s">
        <v>79</v>
      </c>
      <c r="D10" s="84">
        <v>1026</v>
      </c>
      <c r="E10" s="84">
        <v>342</v>
      </c>
      <c r="F10" s="84">
        <v>37</v>
      </c>
      <c r="G10" s="84">
        <v>81</v>
      </c>
      <c r="H10" s="84">
        <v>375</v>
      </c>
      <c r="I10" s="84">
        <v>212</v>
      </c>
      <c r="J10" s="84">
        <v>232</v>
      </c>
      <c r="K10" s="84">
        <v>220</v>
      </c>
      <c r="L10" s="84">
        <v>257</v>
      </c>
      <c r="M10" s="84">
        <v>267</v>
      </c>
      <c r="N10" s="84">
        <v>209</v>
      </c>
      <c r="O10" s="84">
        <v>274</v>
      </c>
      <c r="P10" s="84">
        <v>265</v>
      </c>
      <c r="Q10" s="84">
        <v>292</v>
      </c>
      <c r="R10" s="84">
        <v>453</v>
      </c>
      <c r="S10" s="84">
        <v>352</v>
      </c>
      <c r="T10" s="84">
        <v>1631</v>
      </c>
      <c r="U10" s="84">
        <v>593</v>
      </c>
      <c r="V10" s="84">
        <v>548</v>
      </c>
      <c r="W10" s="84">
        <v>454</v>
      </c>
      <c r="X10" s="84">
        <v>886</v>
      </c>
      <c r="Y10" s="84">
        <v>467</v>
      </c>
      <c r="Z10" s="84">
        <v>895</v>
      </c>
      <c r="AA10" s="84">
        <v>549</v>
      </c>
      <c r="AB10" s="84">
        <v>880</v>
      </c>
      <c r="AC10" s="84">
        <v>582</v>
      </c>
      <c r="AD10" s="84">
        <v>506</v>
      </c>
      <c r="AE10" s="84">
        <v>365</v>
      </c>
      <c r="AF10" s="84">
        <v>710</v>
      </c>
      <c r="AG10" s="84">
        <v>471</v>
      </c>
      <c r="AH10" s="84">
        <v>265</v>
      </c>
      <c r="AI10" s="84">
        <v>399</v>
      </c>
      <c r="AJ10" s="84">
        <v>751</v>
      </c>
      <c r="AK10" s="84">
        <v>624</v>
      </c>
      <c r="AL10" s="84">
        <v>460</v>
      </c>
      <c r="AM10" s="84">
        <v>586</v>
      </c>
    </row>
    <row r="11" spans="1:39" s="14" customFormat="1" ht="32">
      <c r="A11" s="362"/>
      <c r="B11" s="81" t="s">
        <v>80</v>
      </c>
      <c r="C11" s="81" t="s">
        <v>81</v>
      </c>
      <c r="D11" s="84">
        <v>336</v>
      </c>
      <c r="E11" s="84">
        <v>1823</v>
      </c>
      <c r="F11" s="84">
        <v>334</v>
      </c>
      <c r="G11" s="84">
        <v>1823</v>
      </c>
      <c r="H11" s="84">
        <v>527</v>
      </c>
      <c r="I11" s="84">
        <v>2008</v>
      </c>
      <c r="J11" s="84">
        <v>256</v>
      </c>
      <c r="K11" s="84">
        <v>1880</v>
      </c>
      <c r="L11" s="84">
        <v>271</v>
      </c>
      <c r="M11" s="84">
        <v>1725</v>
      </c>
      <c r="N11" s="84">
        <v>325</v>
      </c>
      <c r="O11" s="84">
        <v>1856</v>
      </c>
      <c r="P11" s="84">
        <v>537</v>
      </c>
      <c r="Q11" s="84">
        <v>2018</v>
      </c>
      <c r="R11" s="84">
        <v>451</v>
      </c>
      <c r="S11" s="84">
        <v>1964</v>
      </c>
      <c r="T11" s="84">
        <v>289</v>
      </c>
      <c r="U11" s="84">
        <v>1866</v>
      </c>
      <c r="V11" s="84">
        <v>247</v>
      </c>
      <c r="W11" s="84">
        <v>1950</v>
      </c>
      <c r="X11" s="84">
        <v>259</v>
      </c>
      <c r="Y11" s="84">
        <v>1963</v>
      </c>
      <c r="Z11" s="84">
        <v>371</v>
      </c>
      <c r="AA11" s="84">
        <v>1824</v>
      </c>
      <c r="AB11" s="84">
        <v>349</v>
      </c>
      <c r="AC11" s="84">
        <v>1820</v>
      </c>
      <c r="AD11" s="84">
        <v>1035</v>
      </c>
      <c r="AE11" s="84">
        <v>1803</v>
      </c>
      <c r="AF11" s="84">
        <v>928</v>
      </c>
      <c r="AG11" s="84">
        <v>1884</v>
      </c>
      <c r="AH11" s="84">
        <v>620</v>
      </c>
      <c r="AI11" s="84">
        <v>2107</v>
      </c>
      <c r="AJ11" s="84">
        <v>164</v>
      </c>
      <c r="AK11" s="84">
        <v>1967</v>
      </c>
      <c r="AL11" s="84">
        <v>264</v>
      </c>
      <c r="AM11" s="84">
        <v>1914</v>
      </c>
    </row>
    <row r="12" spans="1:39" s="14" customFormat="1" ht="64">
      <c r="A12" s="362" t="s">
        <v>82</v>
      </c>
      <c r="B12" s="362"/>
      <c r="C12" s="81" t="s">
        <v>329</v>
      </c>
      <c r="D12" s="84">
        <v>15</v>
      </c>
      <c r="E12" s="84">
        <v>2744</v>
      </c>
      <c r="F12" s="84">
        <v>927</v>
      </c>
      <c r="G12" s="84">
        <v>2659</v>
      </c>
      <c r="H12" s="84">
        <v>32</v>
      </c>
      <c r="I12" s="84">
        <v>2717</v>
      </c>
      <c r="J12" s="84">
        <v>129</v>
      </c>
      <c r="K12" s="84">
        <v>2261</v>
      </c>
      <c r="L12" s="84">
        <v>1072</v>
      </c>
      <c r="M12" s="84">
        <v>1279</v>
      </c>
      <c r="N12" s="84">
        <v>1444</v>
      </c>
      <c r="O12" s="84">
        <v>3088</v>
      </c>
      <c r="P12" s="84">
        <v>855</v>
      </c>
      <c r="Q12" s="84">
        <v>2813</v>
      </c>
      <c r="R12" s="84">
        <v>738</v>
      </c>
      <c r="S12" s="84">
        <v>3264</v>
      </c>
      <c r="T12" s="84">
        <v>566</v>
      </c>
      <c r="U12" s="84">
        <v>2659</v>
      </c>
      <c r="V12" s="84">
        <v>734</v>
      </c>
      <c r="W12" s="84">
        <v>2793</v>
      </c>
      <c r="X12" s="84">
        <v>566</v>
      </c>
      <c r="Y12" s="84">
        <v>2761</v>
      </c>
      <c r="Z12" s="84">
        <v>579</v>
      </c>
      <c r="AA12" s="84">
        <v>2611</v>
      </c>
      <c r="AB12" s="84">
        <v>579</v>
      </c>
      <c r="AC12" s="84">
        <v>2618</v>
      </c>
      <c r="AD12" s="84">
        <v>337</v>
      </c>
      <c r="AE12" s="84">
        <v>2619</v>
      </c>
      <c r="AF12" s="84">
        <v>0</v>
      </c>
      <c r="AG12" s="84">
        <v>2374</v>
      </c>
      <c r="AH12" s="84">
        <v>0</v>
      </c>
      <c r="AI12" s="84">
        <v>2375</v>
      </c>
      <c r="AJ12" s="84">
        <v>0</v>
      </c>
      <c r="AK12" s="84">
        <v>2467</v>
      </c>
      <c r="AL12" s="84">
        <v>13</v>
      </c>
      <c r="AM12" s="84">
        <v>2455</v>
      </c>
    </row>
    <row r="13" spans="1:39" s="14" customFormat="1" ht="64">
      <c r="A13" s="362" t="s">
        <v>83</v>
      </c>
      <c r="B13" s="362"/>
      <c r="C13" s="81" t="s">
        <v>84</v>
      </c>
      <c r="D13" s="84">
        <v>12</v>
      </c>
      <c r="E13" s="84">
        <v>895</v>
      </c>
      <c r="F13" s="84">
        <v>13</v>
      </c>
      <c r="G13" s="84">
        <v>866</v>
      </c>
      <c r="H13" s="84">
        <v>15</v>
      </c>
      <c r="I13" s="84">
        <v>919</v>
      </c>
      <c r="J13" s="84">
        <v>14</v>
      </c>
      <c r="K13" s="84">
        <v>948</v>
      </c>
      <c r="L13" s="84">
        <v>12</v>
      </c>
      <c r="M13" s="84">
        <v>983</v>
      </c>
      <c r="N13" s="84">
        <v>11</v>
      </c>
      <c r="O13" s="84">
        <v>1116</v>
      </c>
      <c r="P13" s="84">
        <v>8</v>
      </c>
      <c r="Q13" s="84">
        <v>1284</v>
      </c>
      <c r="R13" s="84">
        <v>8</v>
      </c>
      <c r="S13" s="84">
        <v>1194</v>
      </c>
      <c r="T13" s="84">
        <v>18</v>
      </c>
      <c r="U13" s="84">
        <v>1024</v>
      </c>
      <c r="V13" s="84">
        <v>7</v>
      </c>
      <c r="W13" s="84">
        <v>1049</v>
      </c>
      <c r="X13" s="84">
        <v>9</v>
      </c>
      <c r="Y13" s="84">
        <v>1064</v>
      </c>
      <c r="Z13" s="84">
        <v>0</v>
      </c>
      <c r="AA13" s="84">
        <v>1183</v>
      </c>
      <c r="AB13" s="84">
        <v>4</v>
      </c>
      <c r="AC13" s="84">
        <v>2031</v>
      </c>
      <c r="AD13" s="84">
        <v>5</v>
      </c>
      <c r="AE13" s="84">
        <v>2057</v>
      </c>
      <c r="AF13" s="84">
        <v>0</v>
      </c>
      <c r="AG13" s="84">
        <v>1877</v>
      </c>
      <c r="AH13" s="84">
        <v>0</v>
      </c>
      <c r="AI13" s="84">
        <v>1305</v>
      </c>
      <c r="AJ13" s="84">
        <v>0</v>
      </c>
      <c r="AK13" s="84">
        <v>1125</v>
      </c>
      <c r="AL13" s="84">
        <v>0</v>
      </c>
      <c r="AM13" s="84">
        <v>1094</v>
      </c>
    </row>
    <row r="14" spans="1:39" s="14" customFormat="1" ht="32">
      <c r="A14" s="362" t="s">
        <v>85</v>
      </c>
      <c r="B14" s="362"/>
      <c r="C14" s="81" t="s">
        <v>86</v>
      </c>
      <c r="D14" s="84">
        <v>224</v>
      </c>
      <c r="E14" s="84">
        <v>1970</v>
      </c>
      <c r="F14" s="84">
        <v>259</v>
      </c>
      <c r="G14" s="84">
        <v>2040</v>
      </c>
      <c r="H14" s="84">
        <v>201</v>
      </c>
      <c r="I14" s="84">
        <v>2958</v>
      </c>
      <c r="J14" s="84">
        <v>228</v>
      </c>
      <c r="K14" s="84">
        <v>1910</v>
      </c>
      <c r="L14" s="84">
        <v>2312</v>
      </c>
      <c r="M14" s="84">
        <v>2330</v>
      </c>
      <c r="N14" s="84">
        <v>9683</v>
      </c>
      <c r="O14" s="84">
        <v>2375</v>
      </c>
      <c r="P14" s="84">
        <v>3386</v>
      </c>
      <c r="Q14" s="84">
        <v>3727</v>
      </c>
      <c r="R14" s="84">
        <v>1128</v>
      </c>
      <c r="S14" s="84">
        <v>3797</v>
      </c>
      <c r="T14" s="84">
        <v>682</v>
      </c>
      <c r="U14" s="84">
        <v>3372</v>
      </c>
      <c r="V14" s="84">
        <v>1248</v>
      </c>
      <c r="W14" s="84">
        <v>4517</v>
      </c>
      <c r="X14" s="84">
        <v>1161</v>
      </c>
      <c r="Y14" s="84">
        <v>4670</v>
      </c>
      <c r="Z14" s="84">
        <v>1335</v>
      </c>
      <c r="AA14" s="84">
        <v>3933</v>
      </c>
      <c r="AB14" s="84">
        <v>2402</v>
      </c>
      <c r="AC14" s="84">
        <v>4399</v>
      </c>
      <c r="AD14" s="84">
        <v>2402</v>
      </c>
      <c r="AE14" s="84">
        <v>4399</v>
      </c>
      <c r="AF14" s="84">
        <v>2359</v>
      </c>
      <c r="AG14" s="84">
        <v>5446</v>
      </c>
      <c r="AH14" s="84">
        <v>2971</v>
      </c>
      <c r="AI14" s="84">
        <v>6076</v>
      </c>
      <c r="AJ14" s="84">
        <v>2766</v>
      </c>
      <c r="AK14" s="84">
        <v>7579</v>
      </c>
      <c r="AL14" s="84">
        <v>405</v>
      </c>
      <c r="AM14" s="84">
        <v>7565</v>
      </c>
    </row>
    <row r="15" spans="1:39" s="14" customFormat="1" ht="48">
      <c r="A15" s="362" t="s">
        <v>87</v>
      </c>
      <c r="B15" s="362"/>
      <c r="C15" s="81" t="s">
        <v>88</v>
      </c>
      <c r="D15" s="84">
        <v>0</v>
      </c>
      <c r="E15" s="84">
        <v>45</v>
      </c>
      <c r="F15" s="84">
        <v>0</v>
      </c>
      <c r="G15" s="84">
        <v>56</v>
      </c>
      <c r="H15" s="84">
        <v>0</v>
      </c>
      <c r="I15" s="84">
        <v>47</v>
      </c>
      <c r="J15" s="84">
        <v>0</v>
      </c>
      <c r="K15" s="84">
        <v>62</v>
      </c>
      <c r="L15" s="84">
        <v>0</v>
      </c>
      <c r="M15" s="84">
        <v>621</v>
      </c>
      <c r="N15" s="84">
        <v>0</v>
      </c>
      <c r="O15" s="84">
        <v>67</v>
      </c>
      <c r="P15" s="84">
        <v>0</v>
      </c>
      <c r="Q15" s="84">
        <v>69</v>
      </c>
      <c r="R15" s="84">
        <v>0</v>
      </c>
      <c r="S15" s="84">
        <v>83</v>
      </c>
      <c r="T15" s="84">
        <v>0</v>
      </c>
      <c r="U15" s="84">
        <v>70</v>
      </c>
      <c r="V15" s="84">
        <v>0</v>
      </c>
      <c r="W15" s="84">
        <v>136</v>
      </c>
      <c r="X15" s="84">
        <v>0</v>
      </c>
      <c r="Y15" s="84">
        <v>118</v>
      </c>
      <c r="Z15" s="84">
        <v>7</v>
      </c>
      <c r="AA15" s="84">
        <v>141</v>
      </c>
      <c r="AB15" s="84">
        <v>7</v>
      </c>
      <c r="AC15" s="84">
        <v>134</v>
      </c>
      <c r="AD15" s="84">
        <v>0</v>
      </c>
      <c r="AE15" s="84">
        <v>148</v>
      </c>
      <c r="AF15" s="84">
        <v>8</v>
      </c>
      <c r="AG15" s="84">
        <v>110</v>
      </c>
      <c r="AH15" s="84">
        <v>1</v>
      </c>
      <c r="AI15" s="84">
        <v>111</v>
      </c>
      <c r="AJ15" s="84">
        <v>2</v>
      </c>
      <c r="AK15" s="84">
        <v>89</v>
      </c>
      <c r="AL15" s="84">
        <v>0</v>
      </c>
      <c r="AM15" s="84">
        <v>22</v>
      </c>
    </row>
    <row r="16" spans="1:39" s="14" customFormat="1" ht="16">
      <c r="A16" s="362" t="s">
        <v>89</v>
      </c>
      <c r="B16" s="362"/>
      <c r="C16" s="120"/>
      <c r="D16" s="53" t="s">
        <v>199</v>
      </c>
      <c r="E16" s="84">
        <v>0</v>
      </c>
      <c r="F16" s="53" t="s">
        <v>199</v>
      </c>
      <c r="G16" s="84">
        <v>0</v>
      </c>
      <c r="H16" s="53" t="s">
        <v>199</v>
      </c>
      <c r="I16" s="84">
        <v>0</v>
      </c>
      <c r="J16" s="53" t="s">
        <v>199</v>
      </c>
      <c r="K16" s="84">
        <v>0</v>
      </c>
      <c r="L16" s="53" t="s">
        <v>199</v>
      </c>
      <c r="M16" s="84">
        <v>0</v>
      </c>
      <c r="N16" s="53" t="s">
        <v>199</v>
      </c>
      <c r="O16" s="84">
        <v>0</v>
      </c>
      <c r="P16" s="84">
        <v>0</v>
      </c>
      <c r="Q16" s="84">
        <v>0</v>
      </c>
      <c r="R16" s="84">
        <v>0</v>
      </c>
      <c r="S16" s="84">
        <v>0</v>
      </c>
      <c r="T16" s="84">
        <v>0</v>
      </c>
      <c r="U16" s="84">
        <v>0</v>
      </c>
      <c r="V16" s="84">
        <v>0</v>
      </c>
      <c r="W16" s="84">
        <v>0</v>
      </c>
      <c r="X16" s="84">
        <v>0</v>
      </c>
      <c r="Y16" s="84">
        <v>0</v>
      </c>
      <c r="Z16" s="84">
        <v>0</v>
      </c>
      <c r="AA16" s="84">
        <v>0</v>
      </c>
      <c r="AB16" s="84">
        <v>0</v>
      </c>
      <c r="AC16" s="84">
        <v>0</v>
      </c>
      <c r="AD16" s="84">
        <v>0</v>
      </c>
      <c r="AE16" s="84">
        <v>0</v>
      </c>
      <c r="AF16" s="84">
        <v>0</v>
      </c>
      <c r="AG16" s="84">
        <v>0</v>
      </c>
      <c r="AH16" s="84">
        <v>0</v>
      </c>
      <c r="AI16" s="84">
        <v>0</v>
      </c>
      <c r="AJ16" s="84">
        <v>0</v>
      </c>
      <c r="AK16" s="84">
        <v>0</v>
      </c>
      <c r="AL16" s="84">
        <v>0</v>
      </c>
      <c r="AM16" s="84">
        <v>0</v>
      </c>
    </row>
    <row r="17" spans="1:39" s="14" customFormat="1">
      <c r="A17" s="369" t="s">
        <v>31</v>
      </c>
      <c r="B17" s="369"/>
      <c r="C17" s="369"/>
      <c r="D17" s="85">
        <v>2322</v>
      </c>
      <c r="E17" s="85">
        <v>9530</v>
      </c>
      <c r="F17" s="85">
        <v>2345</v>
      </c>
      <c r="G17" s="85">
        <v>9217</v>
      </c>
      <c r="H17" s="85">
        <v>1608</v>
      </c>
      <c r="I17" s="85">
        <v>10669</v>
      </c>
      <c r="J17" s="85">
        <v>1328</v>
      </c>
      <c r="K17" s="85">
        <v>9125</v>
      </c>
      <c r="L17" s="85">
        <v>4095</v>
      </c>
      <c r="M17" s="85">
        <v>8944</v>
      </c>
      <c r="N17" s="85">
        <v>11954</v>
      </c>
      <c r="O17" s="85">
        <v>10362</v>
      </c>
      <c r="P17" s="85">
        <v>5326</v>
      </c>
      <c r="Q17" s="85">
        <v>11813</v>
      </c>
      <c r="R17" s="85">
        <v>3627</v>
      </c>
      <c r="S17" s="85">
        <v>12458</v>
      </c>
      <c r="T17" s="85">
        <v>3708</v>
      </c>
      <c r="U17" s="85">
        <v>11294</v>
      </c>
      <c r="V17" s="85">
        <v>3090</v>
      </c>
      <c r="W17" s="85">
        <v>12500</v>
      </c>
      <c r="X17" s="85">
        <v>3794</v>
      </c>
      <c r="Y17" s="85">
        <v>12733</v>
      </c>
      <c r="Z17" s="85">
        <v>3451</v>
      </c>
      <c r="AA17" s="85">
        <v>11685</v>
      </c>
      <c r="AB17" s="85">
        <v>4485</v>
      </c>
      <c r="AC17" s="85">
        <v>13026</v>
      </c>
      <c r="AD17" s="85">
        <v>4913</v>
      </c>
      <c r="AE17" s="85">
        <v>12855</v>
      </c>
      <c r="AF17" s="85">
        <v>4178</v>
      </c>
      <c r="AG17" s="85">
        <v>13947</v>
      </c>
      <c r="AH17" s="85">
        <v>3963</v>
      </c>
      <c r="AI17" s="85">
        <v>14286</v>
      </c>
      <c r="AJ17" s="85">
        <v>3759</v>
      </c>
      <c r="AK17" s="85">
        <v>15748</v>
      </c>
      <c r="AL17" s="85">
        <v>1203</v>
      </c>
      <c r="AM17" s="85">
        <v>15497</v>
      </c>
    </row>
    <row r="18" spans="1:39" s="14" customFormat="1">
      <c r="A18" s="361"/>
      <c r="B18" s="361"/>
      <c r="C18" s="361"/>
      <c r="D18" s="361"/>
      <c r="E18" s="361"/>
      <c r="F18" s="361"/>
      <c r="G18" s="361"/>
      <c r="H18" s="361"/>
      <c r="I18" s="361"/>
      <c r="J18" s="361"/>
      <c r="K18" s="361"/>
      <c r="L18" s="361"/>
      <c r="M18" s="361"/>
      <c r="N18" s="361"/>
      <c r="O18" s="361"/>
      <c r="P18" s="361"/>
      <c r="Q18" s="361"/>
    </row>
    <row r="19" spans="1:39" s="14" customFormat="1">
      <c r="A19" s="355" t="s">
        <v>640</v>
      </c>
      <c r="B19" s="355"/>
      <c r="C19" s="355"/>
      <c r="D19" s="355"/>
      <c r="E19" s="355"/>
      <c r="F19" s="355"/>
      <c r="G19" s="355"/>
      <c r="H19" s="355"/>
      <c r="I19" s="355"/>
      <c r="J19" s="355"/>
      <c r="K19" s="355"/>
      <c r="L19" s="355"/>
      <c r="M19" s="355"/>
      <c r="N19" s="355"/>
      <c r="O19" s="355"/>
      <c r="P19" s="355"/>
      <c r="Q19" s="355"/>
      <c r="R19" s="355"/>
    </row>
    <row r="20" spans="1:39" s="14" customFormat="1">
      <c r="A20" s="370"/>
      <c r="B20" s="370"/>
      <c r="C20" s="120"/>
      <c r="D20" s="364" t="s">
        <v>35</v>
      </c>
      <c r="E20" s="364"/>
      <c r="F20" s="364" t="s">
        <v>24</v>
      </c>
      <c r="G20" s="364"/>
      <c r="H20" s="364" t="s">
        <v>25</v>
      </c>
      <c r="I20" s="364"/>
      <c r="J20" s="364" t="s">
        <v>26</v>
      </c>
      <c r="K20" s="364"/>
      <c r="L20" s="364" t="s">
        <v>200</v>
      </c>
      <c r="M20" s="364"/>
      <c r="N20" s="364" t="s">
        <v>270</v>
      </c>
      <c r="O20" s="364"/>
      <c r="P20" s="364" t="s">
        <v>379</v>
      </c>
      <c r="Q20" s="364"/>
      <c r="R20" s="364" t="s">
        <v>686</v>
      </c>
      <c r="S20" s="364"/>
      <c r="T20" s="363"/>
      <c r="U20" s="363"/>
      <c r="V20" s="363"/>
      <c r="W20" s="363"/>
      <c r="X20" s="363"/>
      <c r="Y20" s="363"/>
      <c r="Z20" s="363"/>
      <c r="AA20" s="363"/>
      <c r="AB20" s="363"/>
      <c r="AC20" s="363"/>
      <c r="AD20" s="363"/>
      <c r="AE20" s="363"/>
      <c r="AF20" s="363"/>
      <c r="AG20" s="363"/>
      <c r="AH20" s="363"/>
      <c r="AI20" s="363"/>
      <c r="AJ20" s="83"/>
      <c r="AK20" s="83"/>
      <c r="AL20" s="363"/>
      <c r="AM20" s="363"/>
    </row>
    <row r="21" spans="1:39" s="14" customFormat="1" ht="32">
      <c r="A21" s="364" t="s">
        <v>72</v>
      </c>
      <c r="B21" s="364"/>
      <c r="C21" s="82" t="s">
        <v>73</v>
      </c>
      <c r="D21" s="82" t="s">
        <v>74</v>
      </c>
      <c r="E21" s="82" t="s">
        <v>234</v>
      </c>
      <c r="F21" s="82" t="s">
        <v>74</v>
      </c>
      <c r="G21" s="82" t="s">
        <v>234</v>
      </c>
      <c r="H21" s="82" t="s">
        <v>74</v>
      </c>
      <c r="I21" s="82" t="s">
        <v>234</v>
      </c>
      <c r="J21" s="82" t="s">
        <v>74</v>
      </c>
      <c r="K21" s="82" t="s">
        <v>234</v>
      </c>
      <c r="L21" s="82" t="s">
        <v>74</v>
      </c>
      <c r="M21" s="82" t="s">
        <v>234</v>
      </c>
      <c r="N21" s="82" t="s">
        <v>74</v>
      </c>
      <c r="O21" s="82" t="s">
        <v>234</v>
      </c>
      <c r="P21" s="82" t="s">
        <v>74</v>
      </c>
      <c r="Q21" s="82" t="s">
        <v>234</v>
      </c>
      <c r="R21" s="82" t="s">
        <v>74</v>
      </c>
      <c r="S21" s="82" t="s">
        <v>234</v>
      </c>
      <c r="T21" s="83"/>
      <c r="U21" s="83"/>
      <c r="V21" s="83"/>
      <c r="W21" s="83"/>
      <c r="X21" s="83"/>
      <c r="Y21" s="83"/>
      <c r="Z21" s="83"/>
      <c r="AA21" s="83"/>
      <c r="AB21" s="83"/>
      <c r="AC21" s="83"/>
      <c r="AD21" s="83"/>
      <c r="AE21" s="83"/>
      <c r="AF21" s="83"/>
      <c r="AG21" s="83"/>
      <c r="AH21" s="83"/>
      <c r="AI21" s="83"/>
      <c r="AJ21" s="83"/>
      <c r="AK21" s="83"/>
      <c r="AL21" s="83"/>
      <c r="AM21" s="83"/>
    </row>
    <row r="22" spans="1:39" s="14" customFormat="1">
      <c r="A22" s="362" t="s">
        <v>75</v>
      </c>
      <c r="B22" s="362"/>
      <c r="C22" s="120"/>
      <c r="D22" s="84">
        <v>446</v>
      </c>
      <c r="E22" s="84">
        <v>1469</v>
      </c>
      <c r="F22" s="84">
        <v>652</v>
      </c>
      <c r="G22" s="84">
        <v>2754</v>
      </c>
      <c r="H22" s="84">
        <v>1362</v>
      </c>
      <c r="I22" s="84">
        <v>3407</v>
      </c>
      <c r="J22" s="84">
        <v>1254</v>
      </c>
      <c r="K22" s="84">
        <v>3625</v>
      </c>
      <c r="L22" s="84">
        <v>1896</v>
      </c>
      <c r="M22" s="84">
        <v>3803</v>
      </c>
      <c r="N22" s="84">
        <v>1673</v>
      </c>
      <c r="O22" s="84">
        <v>5267</v>
      </c>
      <c r="P22" s="84">
        <v>3396</v>
      </c>
      <c r="Q22" s="84">
        <v>5924</v>
      </c>
      <c r="R22" s="84">
        <v>5428</v>
      </c>
      <c r="S22" s="84">
        <v>5353</v>
      </c>
      <c r="T22" s="86"/>
      <c r="U22" s="86"/>
      <c r="V22" s="86"/>
      <c r="W22" s="86"/>
      <c r="X22" s="86"/>
      <c r="Y22" s="86"/>
      <c r="Z22" s="86"/>
      <c r="AA22" s="86"/>
      <c r="AB22" s="86"/>
      <c r="AC22" s="86"/>
      <c r="AD22" s="86"/>
      <c r="AE22" s="86"/>
      <c r="AF22" s="86"/>
      <c r="AG22" s="86"/>
      <c r="AH22" s="86"/>
      <c r="AI22" s="86"/>
      <c r="AJ22" s="86"/>
      <c r="AK22" s="86"/>
      <c r="AL22" s="86"/>
      <c r="AM22" s="86"/>
    </row>
    <row r="23" spans="1:39" s="14" customFormat="1" ht="57" customHeight="1">
      <c r="A23" s="362" t="s">
        <v>44</v>
      </c>
      <c r="B23" s="81" t="s">
        <v>76</v>
      </c>
      <c r="C23" s="81" t="s">
        <v>77</v>
      </c>
      <c r="D23" s="84">
        <v>94</v>
      </c>
      <c r="E23" s="84">
        <v>683</v>
      </c>
      <c r="F23" s="84">
        <v>400</v>
      </c>
      <c r="G23" s="84">
        <v>1148</v>
      </c>
      <c r="H23" s="84">
        <v>635</v>
      </c>
      <c r="I23" s="84">
        <v>1277</v>
      </c>
      <c r="J23" s="84">
        <v>879</v>
      </c>
      <c r="K23" s="84">
        <v>1491</v>
      </c>
      <c r="L23" s="84">
        <v>823</v>
      </c>
      <c r="M23" s="84">
        <v>1592</v>
      </c>
      <c r="N23" s="84">
        <v>413</v>
      </c>
      <c r="O23" s="84">
        <v>1657</v>
      </c>
      <c r="P23" s="84">
        <v>1049</v>
      </c>
      <c r="Q23" s="84">
        <v>1762</v>
      </c>
      <c r="R23" s="84">
        <v>1102</v>
      </c>
      <c r="S23" s="84">
        <v>1983</v>
      </c>
      <c r="T23" s="86"/>
      <c r="U23" s="86"/>
      <c r="V23" s="86"/>
      <c r="W23" s="86"/>
      <c r="X23" s="86"/>
      <c r="Y23" s="86"/>
      <c r="Z23" s="86"/>
      <c r="AA23" s="86"/>
      <c r="AB23" s="86"/>
      <c r="AC23" s="86"/>
      <c r="AD23" s="86"/>
      <c r="AE23" s="86"/>
      <c r="AF23" s="86"/>
      <c r="AG23" s="86"/>
      <c r="AH23" s="86"/>
      <c r="AI23" s="86"/>
      <c r="AJ23" s="86"/>
      <c r="AK23" s="86"/>
      <c r="AL23" s="86"/>
      <c r="AM23" s="86"/>
    </row>
    <row r="24" spans="1:39" s="14" customFormat="1" ht="32">
      <c r="A24" s="362"/>
      <c r="B24" s="81" t="s">
        <v>78</v>
      </c>
      <c r="C24" s="81" t="s">
        <v>79</v>
      </c>
      <c r="D24" s="84">
        <v>325</v>
      </c>
      <c r="E24" s="84">
        <v>210</v>
      </c>
      <c r="F24" s="84">
        <v>208</v>
      </c>
      <c r="G24" s="84">
        <v>610</v>
      </c>
      <c r="H24" s="84">
        <v>296</v>
      </c>
      <c r="I24" s="84">
        <v>743</v>
      </c>
      <c r="J24" s="84">
        <v>248</v>
      </c>
      <c r="K24" s="84">
        <v>753</v>
      </c>
      <c r="L24" s="84">
        <v>382</v>
      </c>
      <c r="M24" s="84">
        <v>750</v>
      </c>
      <c r="N24" s="84">
        <v>360</v>
      </c>
      <c r="O24" s="84">
        <v>817</v>
      </c>
      <c r="P24" s="84">
        <v>665</v>
      </c>
      <c r="Q24" s="84">
        <v>1145</v>
      </c>
      <c r="R24" s="84">
        <v>1218.8820920000001</v>
      </c>
      <c r="S24" s="84">
        <v>1011.207449</v>
      </c>
      <c r="T24" s="86"/>
      <c r="U24" s="86"/>
      <c r="V24" s="86"/>
      <c r="W24" s="86"/>
      <c r="X24" s="86"/>
      <c r="Y24" s="86"/>
      <c r="Z24" s="86"/>
      <c r="AA24" s="86"/>
      <c r="AB24" s="86"/>
      <c r="AC24" s="86"/>
      <c r="AD24" s="86"/>
      <c r="AE24" s="86"/>
      <c r="AF24" s="86"/>
      <c r="AG24" s="86"/>
      <c r="AH24" s="86"/>
      <c r="AI24" s="86"/>
      <c r="AJ24" s="86"/>
      <c r="AK24" s="86"/>
      <c r="AL24" s="86"/>
      <c r="AM24" s="86"/>
    </row>
    <row r="25" spans="1:39" s="14" customFormat="1" ht="32">
      <c r="A25" s="362"/>
      <c r="B25" s="81" t="s">
        <v>80</v>
      </c>
      <c r="C25" s="81" t="s">
        <v>81</v>
      </c>
      <c r="D25" s="84">
        <v>27</v>
      </c>
      <c r="E25" s="84">
        <v>576</v>
      </c>
      <c r="F25" s="84">
        <v>44</v>
      </c>
      <c r="G25" s="84">
        <v>996</v>
      </c>
      <c r="H25" s="84">
        <v>431</v>
      </c>
      <c r="I25" s="84">
        <v>1387</v>
      </c>
      <c r="J25" s="84">
        <v>127</v>
      </c>
      <c r="K25" s="84">
        <v>1381</v>
      </c>
      <c r="L25" s="84">
        <v>691</v>
      </c>
      <c r="M25" s="84">
        <v>1461</v>
      </c>
      <c r="N25" s="84">
        <v>900</v>
      </c>
      <c r="O25" s="84">
        <v>2793</v>
      </c>
      <c r="P25" s="84">
        <v>1682</v>
      </c>
      <c r="Q25" s="84">
        <v>3017</v>
      </c>
      <c r="R25" s="84">
        <v>3106.3638460000002</v>
      </c>
      <c r="S25" s="84">
        <v>2356.806654</v>
      </c>
      <c r="T25" s="86"/>
      <c r="U25" s="86"/>
      <c r="V25" s="86"/>
      <c r="W25" s="86"/>
      <c r="X25" s="86"/>
      <c r="Y25" s="86"/>
      <c r="Z25" s="86"/>
      <c r="AA25" s="86"/>
      <c r="AB25" s="86"/>
      <c r="AC25" s="86"/>
      <c r="AD25" s="86"/>
      <c r="AE25" s="86"/>
      <c r="AF25" s="86"/>
      <c r="AG25" s="86"/>
      <c r="AH25" s="86"/>
      <c r="AI25" s="86"/>
      <c r="AJ25" s="86"/>
      <c r="AK25" s="86"/>
      <c r="AL25" s="86"/>
      <c r="AM25" s="86"/>
    </row>
    <row r="26" spans="1:39" s="14" customFormat="1" ht="71.25" customHeight="1">
      <c r="A26" s="362" t="s">
        <v>82</v>
      </c>
      <c r="B26" s="362"/>
      <c r="C26" s="81" t="s">
        <v>329</v>
      </c>
      <c r="D26" s="84">
        <v>0</v>
      </c>
      <c r="E26" s="84">
        <v>61</v>
      </c>
      <c r="F26" s="84">
        <v>0</v>
      </c>
      <c r="G26" s="84">
        <v>69</v>
      </c>
      <c r="H26" s="84">
        <v>0</v>
      </c>
      <c r="I26" s="84">
        <v>77</v>
      </c>
      <c r="J26" s="84">
        <v>0</v>
      </c>
      <c r="K26" s="84">
        <v>83</v>
      </c>
      <c r="L26" s="84">
        <v>0</v>
      </c>
      <c r="M26" s="84">
        <v>85</v>
      </c>
      <c r="N26" s="84">
        <v>0</v>
      </c>
      <c r="O26" s="84">
        <v>1232</v>
      </c>
      <c r="P26" s="84">
        <v>0</v>
      </c>
      <c r="Q26" s="84">
        <v>1910</v>
      </c>
      <c r="R26" s="84">
        <v>0</v>
      </c>
      <c r="S26" s="84">
        <v>2031.2688800000001</v>
      </c>
      <c r="T26" s="86"/>
      <c r="U26" s="86"/>
      <c r="V26" s="86"/>
      <c r="W26" s="86"/>
      <c r="X26" s="86"/>
      <c r="Y26" s="86"/>
      <c r="Z26" s="86"/>
      <c r="AA26" s="86"/>
      <c r="AB26" s="86"/>
      <c r="AC26" s="86"/>
      <c r="AD26" s="86"/>
      <c r="AE26" s="86"/>
      <c r="AF26" s="86"/>
      <c r="AG26" s="86"/>
      <c r="AH26" s="86"/>
      <c r="AI26" s="86"/>
      <c r="AJ26" s="86"/>
      <c r="AK26" s="86"/>
      <c r="AL26" s="86"/>
      <c r="AM26" s="86"/>
    </row>
    <row r="27" spans="1:39" s="14" customFormat="1" ht="71.25" customHeight="1">
      <c r="A27" s="362" t="s">
        <v>83</v>
      </c>
      <c r="B27" s="362"/>
      <c r="C27" s="81" t="s">
        <v>84</v>
      </c>
      <c r="D27" s="84">
        <v>0</v>
      </c>
      <c r="E27" s="84">
        <v>99</v>
      </c>
      <c r="F27" s="84">
        <v>0</v>
      </c>
      <c r="G27" s="84">
        <v>202</v>
      </c>
      <c r="H27" s="84">
        <v>0</v>
      </c>
      <c r="I27" s="84">
        <v>261</v>
      </c>
      <c r="J27" s="84">
        <v>27</v>
      </c>
      <c r="K27" s="84">
        <v>207</v>
      </c>
      <c r="L27" s="84">
        <v>0</v>
      </c>
      <c r="M27" s="84">
        <v>203</v>
      </c>
      <c r="N27" s="84">
        <v>0</v>
      </c>
      <c r="O27" s="84">
        <v>231</v>
      </c>
      <c r="P27" s="84">
        <v>2</v>
      </c>
      <c r="Q27" s="84">
        <v>240</v>
      </c>
      <c r="R27" s="84">
        <v>3.5996053840000002</v>
      </c>
      <c r="S27" s="84">
        <v>263.86137230000003</v>
      </c>
      <c r="T27" s="86"/>
      <c r="U27" s="86"/>
      <c r="V27" s="86"/>
      <c r="W27" s="86"/>
      <c r="X27" s="86"/>
      <c r="Y27" s="86"/>
      <c r="Z27" s="86"/>
      <c r="AA27" s="86"/>
      <c r="AB27" s="86"/>
      <c r="AC27" s="86"/>
      <c r="AD27" s="86"/>
      <c r="AE27" s="86"/>
      <c r="AF27" s="86"/>
      <c r="AG27" s="86"/>
      <c r="AH27" s="86"/>
      <c r="AI27" s="86"/>
      <c r="AJ27" s="86"/>
      <c r="AK27" s="86"/>
      <c r="AL27" s="86"/>
      <c r="AM27" s="86"/>
    </row>
    <row r="28" spans="1:39" s="14" customFormat="1" ht="32">
      <c r="A28" s="362" t="s">
        <v>85</v>
      </c>
      <c r="B28" s="362"/>
      <c r="C28" s="81" t="s">
        <v>86</v>
      </c>
      <c r="D28" s="84">
        <v>0</v>
      </c>
      <c r="E28" s="84">
        <v>45</v>
      </c>
      <c r="F28" s="84">
        <v>0</v>
      </c>
      <c r="G28" s="84">
        <v>61</v>
      </c>
      <c r="H28" s="84">
        <v>1</v>
      </c>
      <c r="I28" s="84">
        <v>113</v>
      </c>
      <c r="J28" s="84">
        <v>6</v>
      </c>
      <c r="K28" s="84">
        <v>105</v>
      </c>
      <c r="L28" s="84">
        <v>2</v>
      </c>
      <c r="M28" s="84">
        <v>113</v>
      </c>
      <c r="N28" s="84">
        <v>5</v>
      </c>
      <c r="O28" s="84">
        <v>116</v>
      </c>
      <c r="P28" s="84">
        <v>4</v>
      </c>
      <c r="Q28" s="84">
        <v>175</v>
      </c>
      <c r="R28" s="84">
        <v>2.3254666369999999</v>
      </c>
      <c r="S28" s="84">
        <v>325.06244099999998</v>
      </c>
      <c r="T28" s="86"/>
      <c r="U28" s="86"/>
      <c r="V28" s="86"/>
      <c r="W28" s="86"/>
      <c r="X28" s="86"/>
      <c r="Y28" s="86"/>
      <c r="Z28" s="86"/>
      <c r="AA28" s="86"/>
      <c r="AB28" s="86"/>
      <c r="AC28" s="86"/>
      <c r="AD28" s="86"/>
      <c r="AE28" s="86"/>
      <c r="AF28" s="86"/>
      <c r="AG28" s="86"/>
      <c r="AH28" s="86"/>
      <c r="AI28" s="86"/>
      <c r="AJ28" s="86"/>
      <c r="AK28" s="86"/>
      <c r="AL28" s="86"/>
      <c r="AM28" s="86"/>
    </row>
    <row r="29" spans="1:39" s="14" customFormat="1" ht="57" customHeight="1">
      <c r="A29" s="362" t="s">
        <v>87</v>
      </c>
      <c r="B29" s="362"/>
      <c r="C29" s="81" t="s">
        <v>88</v>
      </c>
      <c r="D29" s="84">
        <v>0</v>
      </c>
      <c r="E29" s="84">
        <v>2</v>
      </c>
      <c r="F29" s="84">
        <v>14</v>
      </c>
      <c r="G29" s="84">
        <v>10</v>
      </c>
      <c r="H29" s="84">
        <v>14</v>
      </c>
      <c r="I29" s="84">
        <v>11</v>
      </c>
      <c r="J29" s="84">
        <v>13</v>
      </c>
      <c r="K29" s="84">
        <v>13</v>
      </c>
      <c r="L29" s="84">
        <v>13</v>
      </c>
      <c r="M29" s="84">
        <v>9</v>
      </c>
      <c r="N29" s="84">
        <v>12</v>
      </c>
      <c r="O29" s="84">
        <v>10</v>
      </c>
      <c r="P29" s="84">
        <v>14</v>
      </c>
      <c r="Q29" s="84">
        <v>11</v>
      </c>
      <c r="R29" s="84">
        <v>15.8934</v>
      </c>
      <c r="S29" s="84">
        <v>13.22802753</v>
      </c>
      <c r="T29" s="86"/>
      <c r="U29" s="86"/>
      <c r="V29" s="86"/>
      <c r="W29" s="86"/>
      <c r="X29" s="86"/>
      <c r="Y29" s="86"/>
      <c r="Z29" s="86"/>
      <c r="AA29" s="86"/>
      <c r="AB29" s="86"/>
      <c r="AC29" s="86"/>
      <c r="AD29" s="86"/>
      <c r="AE29" s="86"/>
      <c r="AF29" s="86"/>
      <c r="AG29" s="86"/>
      <c r="AH29" s="86"/>
      <c r="AI29" s="86"/>
      <c r="AJ29" s="86"/>
      <c r="AK29" s="86"/>
      <c r="AL29" s="86"/>
      <c r="AM29" s="86"/>
    </row>
    <row r="30" spans="1:39" s="14" customFormat="1">
      <c r="A30" s="362" t="s">
        <v>89</v>
      </c>
      <c r="B30" s="362"/>
      <c r="C30" s="120"/>
      <c r="D30" s="84">
        <v>0</v>
      </c>
      <c r="E30" s="84">
        <v>15</v>
      </c>
      <c r="F30" s="84">
        <v>0</v>
      </c>
      <c r="G30" s="84">
        <v>11</v>
      </c>
      <c r="H30" s="84">
        <v>0</v>
      </c>
      <c r="I30" s="84">
        <v>11</v>
      </c>
      <c r="J30" s="84">
        <v>0</v>
      </c>
      <c r="K30" s="84">
        <v>11</v>
      </c>
      <c r="L30" s="84">
        <v>0</v>
      </c>
      <c r="M30" s="84">
        <v>10</v>
      </c>
      <c r="N30" s="84">
        <v>0</v>
      </c>
      <c r="O30" s="84">
        <v>10</v>
      </c>
      <c r="P30" s="84">
        <v>0</v>
      </c>
      <c r="Q30" s="84">
        <v>27</v>
      </c>
      <c r="R30" s="84">
        <v>0</v>
      </c>
      <c r="S30" s="84">
        <v>29.497805060000001</v>
      </c>
      <c r="T30" s="86"/>
      <c r="U30" s="86"/>
      <c r="V30" s="86"/>
      <c r="W30" s="86"/>
      <c r="X30" s="86"/>
      <c r="Y30" s="86"/>
      <c r="Z30" s="86"/>
      <c r="AA30" s="86"/>
      <c r="AB30" s="86"/>
      <c r="AC30" s="86"/>
      <c r="AD30" s="86"/>
      <c r="AE30" s="86"/>
      <c r="AF30" s="86"/>
      <c r="AG30" s="86"/>
      <c r="AH30" s="86"/>
      <c r="AI30" s="86"/>
      <c r="AJ30" s="86"/>
      <c r="AK30" s="86"/>
      <c r="AL30" s="86"/>
      <c r="AM30" s="86"/>
    </row>
    <row r="31" spans="1:39" s="14" customFormat="1">
      <c r="A31" s="369" t="s">
        <v>31</v>
      </c>
      <c r="B31" s="369"/>
      <c r="C31" s="369"/>
      <c r="D31" s="85">
        <v>446</v>
      </c>
      <c r="E31" s="85">
        <v>1691</v>
      </c>
      <c r="F31" s="85">
        <v>666</v>
      </c>
      <c r="G31" s="85">
        <v>3107</v>
      </c>
      <c r="H31" s="85">
        <v>1377</v>
      </c>
      <c r="I31" s="85">
        <v>3880</v>
      </c>
      <c r="J31" s="85">
        <v>1300</v>
      </c>
      <c r="K31" s="85">
        <v>4044</v>
      </c>
      <c r="L31" s="85">
        <v>1911</v>
      </c>
      <c r="M31" s="85">
        <v>4223</v>
      </c>
      <c r="N31" s="85">
        <v>1690</v>
      </c>
      <c r="O31" s="85">
        <v>6866</v>
      </c>
      <c r="P31" s="85">
        <v>3416</v>
      </c>
      <c r="Q31" s="85">
        <v>8287</v>
      </c>
      <c r="R31" s="85">
        <v>5876.4404059999997</v>
      </c>
      <c r="S31" s="85">
        <v>8023.1190820000002</v>
      </c>
      <c r="T31" s="79"/>
      <c r="U31" s="79"/>
      <c r="V31" s="79"/>
      <c r="W31" s="79"/>
      <c r="X31" s="79"/>
      <c r="Y31" s="79"/>
      <c r="Z31" s="79"/>
      <c r="AA31" s="79"/>
      <c r="AB31" s="79"/>
      <c r="AC31" s="79"/>
      <c r="AD31" s="79"/>
      <c r="AE31" s="79"/>
      <c r="AF31" s="79"/>
      <c r="AG31" s="79"/>
      <c r="AH31" s="79"/>
      <c r="AI31" s="79"/>
      <c r="AJ31" s="79"/>
      <c r="AK31" s="79"/>
      <c r="AL31" s="79"/>
      <c r="AM31" s="79"/>
    </row>
    <row r="32" spans="1:39" s="14" customFormat="1">
      <c r="A32" s="361"/>
      <c r="B32" s="361"/>
      <c r="C32" s="361"/>
      <c r="D32" s="361"/>
      <c r="E32" s="361"/>
      <c r="F32" s="361"/>
      <c r="G32" s="361"/>
      <c r="H32" s="361"/>
      <c r="I32" s="361"/>
      <c r="J32" s="361"/>
      <c r="K32" s="361"/>
      <c r="L32" s="361"/>
      <c r="M32" s="361"/>
      <c r="N32" s="361"/>
      <c r="O32" s="361"/>
      <c r="P32" s="361"/>
      <c r="Q32" s="361"/>
    </row>
    <row r="33" spans="1:39" s="14" customFormat="1">
      <c r="A33" s="355" t="s">
        <v>641</v>
      </c>
      <c r="B33" s="355"/>
      <c r="C33" s="355"/>
      <c r="D33" s="355"/>
      <c r="E33" s="355"/>
      <c r="F33" s="355"/>
      <c r="G33" s="355"/>
      <c r="H33" s="355"/>
      <c r="I33" s="355"/>
      <c r="J33" s="355"/>
      <c r="K33" s="355"/>
      <c r="L33" s="355"/>
      <c r="M33" s="355"/>
      <c r="N33" s="355"/>
      <c r="O33" s="355"/>
      <c r="P33" s="355"/>
      <c r="Q33" s="355"/>
      <c r="R33" s="355"/>
    </row>
    <row r="34" spans="1:39" s="14" customFormat="1" ht="14.25" customHeight="1">
      <c r="A34" s="120"/>
      <c r="B34" s="365"/>
      <c r="C34" s="366"/>
      <c r="D34" s="367" t="s">
        <v>10</v>
      </c>
      <c r="E34" s="368"/>
      <c r="F34" s="367" t="s">
        <v>184</v>
      </c>
      <c r="G34" s="368"/>
      <c r="H34" s="367" t="s">
        <v>11</v>
      </c>
      <c r="I34" s="368"/>
      <c r="J34" s="367" t="s">
        <v>12</v>
      </c>
      <c r="K34" s="368"/>
      <c r="L34" s="367" t="s">
        <v>0</v>
      </c>
      <c r="M34" s="368"/>
      <c r="N34" s="367" t="s">
        <v>1</v>
      </c>
      <c r="O34" s="368"/>
      <c r="P34" s="367" t="s">
        <v>2</v>
      </c>
      <c r="Q34" s="368"/>
      <c r="R34" s="367" t="s">
        <v>190</v>
      </c>
      <c r="S34" s="368"/>
      <c r="T34" s="367" t="s">
        <v>3</v>
      </c>
      <c r="U34" s="368"/>
      <c r="V34" s="367" t="s">
        <v>4</v>
      </c>
      <c r="W34" s="368"/>
      <c r="X34" s="367" t="s">
        <v>5</v>
      </c>
      <c r="Y34" s="368"/>
      <c r="Z34" s="367" t="s">
        <v>6</v>
      </c>
      <c r="AA34" s="368"/>
      <c r="AB34" s="367" t="s">
        <v>7</v>
      </c>
      <c r="AC34" s="368"/>
      <c r="AD34" s="367" t="s">
        <v>8</v>
      </c>
      <c r="AE34" s="368"/>
      <c r="AF34" s="367" t="s">
        <v>9</v>
      </c>
      <c r="AG34" s="368"/>
      <c r="AH34" s="367" t="s">
        <v>57</v>
      </c>
      <c r="AI34" s="368"/>
      <c r="AJ34" s="367" t="s">
        <v>271</v>
      </c>
      <c r="AK34" s="368"/>
      <c r="AL34" s="367" t="s">
        <v>380</v>
      </c>
      <c r="AM34" s="368"/>
    </row>
    <row r="35" spans="1:39" s="14" customFormat="1" ht="24" customHeight="1">
      <c r="A35" s="82" t="s">
        <v>72</v>
      </c>
      <c r="B35" s="356" t="s">
        <v>73</v>
      </c>
      <c r="C35" s="357"/>
      <c r="D35" s="82" t="s">
        <v>74</v>
      </c>
      <c r="E35" s="82" t="s">
        <v>197</v>
      </c>
      <c r="F35" s="82" t="s">
        <v>74</v>
      </c>
      <c r="G35" s="82" t="s">
        <v>197</v>
      </c>
      <c r="H35" s="82" t="s">
        <v>74</v>
      </c>
      <c r="I35" s="82" t="s">
        <v>197</v>
      </c>
      <c r="J35" s="82" t="s">
        <v>74</v>
      </c>
      <c r="K35" s="82" t="s">
        <v>197</v>
      </c>
      <c r="L35" s="82" t="s">
        <v>74</v>
      </c>
      <c r="M35" s="82" t="s">
        <v>197</v>
      </c>
      <c r="N35" s="82" t="s">
        <v>74</v>
      </c>
      <c r="O35" s="82" t="s">
        <v>197</v>
      </c>
      <c r="P35" s="82" t="s">
        <v>74</v>
      </c>
      <c r="Q35" s="82" t="s">
        <v>197</v>
      </c>
      <c r="R35" s="82" t="s">
        <v>74</v>
      </c>
      <c r="S35" s="82" t="s">
        <v>197</v>
      </c>
      <c r="T35" s="82" t="s">
        <v>74</v>
      </c>
      <c r="U35" s="82" t="s">
        <v>197</v>
      </c>
      <c r="V35" s="82" t="s">
        <v>74</v>
      </c>
      <c r="W35" s="82" t="s">
        <v>197</v>
      </c>
      <c r="X35" s="82" t="s">
        <v>74</v>
      </c>
      <c r="Y35" s="82" t="s">
        <v>197</v>
      </c>
      <c r="Z35" s="82" t="s">
        <v>74</v>
      </c>
      <c r="AA35" s="82" t="s">
        <v>197</v>
      </c>
      <c r="AB35" s="82" t="s">
        <v>74</v>
      </c>
      <c r="AC35" s="82" t="s">
        <v>197</v>
      </c>
      <c r="AD35" s="82" t="s">
        <v>74</v>
      </c>
      <c r="AE35" s="82" t="s">
        <v>197</v>
      </c>
      <c r="AF35" s="82" t="s">
        <v>74</v>
      </c>
      <c r="AG35" s="82" t="s">
        <v>197</v>
      </c>
      <c r="AH35" s="82" t="s">
        <v>74</v>
      </c>
      <c r="AI35" s="82" t="s">
        <v>197</v>
      </c>
      <c r="AJ35" s="82" t="s">
        <v>74</v>
      </c>
      <c r="AK35" s="82" t="s">
        <v>197</v>
      </c>
      <c r="AL35" s="82" t="s">
        <v>74</v>
      </c>
      <c r="AM35" s="82" t="s">
        <v>197</v>
      </c>
    </row>
    <row r="36" spans="1:39" s="14" customFormat="1" ht="48" customHeight="1">
      <c r="A36" s="81" t="s">
        <v>90</v>
      </c>
      <c r="B36" s="356" t="s">
        <v>79</v>
      </c>
      <c r="C36" s="357"/>
      <c r="D36" s="84">
        <v>1026</v>
      </c>
      <c r="E36" s="84">
        <v>342</v>
      </c>
      <c r="F36" s="84">
        <v>37</v>
      </c>
      <c r="G36" s="84">
        <v>81</v>
      </c>
      <c r="H36" s="84">
        <v>337</v>
      </c>
      <c r="I36" s="84">
        <v>201</v>
      </c>
      <c r="J36" s="84">
        <v>232</v>
      </c>
      <c r="K36" s="84">
        <v>215</v>
      </c>
      <c r="L36" s="84">
        <v>257</v>
      </c>
      <c r="M36" s="84">
        <v>257</v>
      </c>
      <c r="N36" s="84">
        <v>209</v>
      </c>
      <c r="O36" s="84">
        <v>267</v>
      </c>
      <c r="P36" s="84">
        <v>265</v>
      </c>
      <c r="Q36" s="84">
        <v>286</v>
      </c>
      <c r="R36" s="84">
        <v>397</v>
      </c>
      <c r="S36" s="84">
        <v>344</v>
      </c>
      <c r="T36" s="84">
        <v>1631</v>
      </c>
      <c r="U36" s="84">
        <v>577</v>
      </c>
      <c r="V36" s="84">
        <v>548</v>
      </c>
      <c r="W36" s="84">
        <v>454</v>
      </c>
      <c r="X36" s="84">
        <v>886</v>
      </c>
      <c r="Y36" s="84">
        <v>467</v>
      </c>
      <c r="Z36" s="84">
        <v>895</v>
      </c>
      <c r="AA36" s="84">
        <v>549</v>
      </c>
      <c r="AB36" s="84">
        <v>880</v>
      </c>
      <c r="AC36" s="84">
        <v>582</v>
      </c>
      <c r="AD36" s="84">
        <v>506</v>
      </c>
      <c r="AE36" s="84">
        <v>365</v>
      </c>
      <c r="AF36" s="84">
        <v>710</v>
      </c>
      <c r="AG36" s="84">
        <v>471</v>
      </c>
      <c r="AH36" s="84">
        <v>265</v>
      </c>
      <c r="AI36" s="84">
        <v>399</v>
      </c>
      <c r="AJ36" s="84">
        <v>751</v>
      </c>
      <c r="AK36" s="84">
        <v>624</v>
      </c>
      <c r="AL36" s="84">
        <v>460</v>
      </c>
      <c r="AM36" s="84">
        <v>586</v>
      </c>
    </row>
    <row r="37" spans="1:39" s="14" customFormat="1" ht="48" customHeight="1">
      <c r="A37" s="81" t="s">
        <v>91</v>
      </c>
      <c r="B37" s="356" t="s">
        <v>92</v>
      </c>
      <c r="C37" s="357"/>
      <c r="D37" s="84">
        <v>0</v>
      </c>
      <c r="E37" s="84">
        <v>0</v>
      </c>
      <c r="F37" s="84">
        <v>0</v>
      </c>
      <c r="G37" s="84">
        <v>0</v>
      </c>
      <c r="H37" s="84">
        <v>38</v>
      </c>
      <c r="I37" s="84">
        <v>12</v>
      </c>
      <c r="J37" s="84">
        <v>68</v>
      </c>
      <c r="K37" s="84">
        <v>16</v>
      </c>
      <c r="L37" s="84">
        <v>11</v>
      </c>
      <c r="M37" s="84">
        <v>31</v>
      </c>
      <c r="N37" s="84">
        <v>63</v>
      </c>
      <c r="O37" s="84">
        <v>32</v>
      </c>
      <c r="P37" s="84">
        <v>57</v>
      </c>
      <c r="Q37" s="84">
        <v>43</v>
      </c>
      <c r="R37" s="84">
        <v>62</v>
      </c>
      <c r="S37" s="84">
        <v>48</v>
      </c>
      <c r="T37" s="84">
        <v>14</v>
      </c>
      <c r="U37" s="84">
        <v>47</v>
      </c>
      <c r="V37" s="84">
        <v>0</v>
      </c>
      <c r="W37" s="84">
        <v>0</v>
      </c>
      <c r="X37" s="84">
        <v>0</v>
      </c>
      <c r="Y37" s="84">
        <v>0</v>
      </c>
      <c r="Z37" s="84">
        <v>0</v>
      </c>
      <c r="AA37" s="84">
        <v>0</v>
      </c>
      <c r="AB37" s="84">
        <v>0</v>
      </c>
      <c r="AC37" s="84">
        <v>0</v>
      </c>
      <c r="AD37" s="84">
        <v>0</v>
      </c>
      <c r="AE37" s="84">
        <v>0</v>
      </c>
      <c r="AF37" s="84">
        <v>0</v>
      </c>
      <c r="AG37" s="84">
        <v>0</v>
      </c>
      <c r="AH37" s="84">
        <v>0</v>
      </c>
      <c r="AI37" s="84">
        <v>0</v>
      </c>
      <c r="AJ37" s="84">
        <v>0</v>
      </c>
      <c r="AK37" s="84">
        <v>0</v>
      </c>
      <c r="AL37" s="84">
        <v>0</v>
      </c>
      <c r="AM37" s="84">
        <v>0</v>
      </c>
    </row>
    <row r="38" spans="1:39" s="14" customFormat="1" ht="48" customHeight="1">
      <c r="A38" s="81" t="s">
        <v>93</v>
      </c>
      <c r="B38" s="356" t="s">
        <v>94</v>
      </c>
      <c r="C38" s="357"/>
      <c r="D38" s="84">
        <v>71</v>
      </c>
      <c r="E38" s="84">
        <v>472</v>
      </c>
      <c r="F38" s="84">
        <v>508</v>
      </c>
      <c r="G38" s="84">
        <v>583</v>
      </c>
      <c r="H38" s="84">
        <v>55</v>
      </c>
      <c r="I38" s="84">
        <v>574</v>
      </c>
      <c r="J38" s="84">
        <v>38</v>
      </c>
      <c r="K38" s="84">
        <v>531</v>
      </c>
      <c r="L38" s="84">
        <v>17</v>
      </c>
      <c r="M38" s="84">
        <v>494</v>
      </c>
      <c r="N38" s="84">
        <v>37</v>
      </c>
      <c r="O38" s="84">
        <v>448</v>
      </c>
      <c r="P38" s="84">
        <v>6</v>
      </c>
      <c r="Q38" s="84">
        <v>398</v>
      </c>
      <c r="R38" s="84">
        <v>512</v>
      </c>
      <c r="S38" s="84">
        <v>564</v>
      </c>
      <c r="T38" s="84">
        <v>217</v>
      </c>
      <c r="U38" s="84">
        <v>500</v>
      </c>
      <c r="V38" s="84">
        <v>34</v>
      </c>
      <c r="W38" s="84">
        <v>442</v>
      </c>
      <c r="X38" s="84">
        <v>747</v>
      </c>
      <c r="Y38" s="84">
        <v>645</v>
      </c>
      <c r="Z38" s="84">
        <v>13</v>
      </c>
      <c r="AA38" s="84">
        <v>457</v>
      </c>
      <c r="AB38" s="84">
        <v>13</v>
      </c>
      <c r="AC38" s="84">
        <v>457</v>
      </c>
      <c r="AD38" s="84">
        <v>15</v>
      </c>
      <c r="AE38" s="84">
        <v>439</v>
      </c>
      <c r="AF38" s="84">
        <v>2</v>
      </c>
      <c r="AG38" s="84">
        <v>455</v>
      </c>
      <c r="AH38" s="84">
        <v>8</v>
      </c>
      <c r="AI38" s="84">
        <v>522</v>
      </c>
      <c r="AJ38" s="84">
        <v>0</v>
      </c>
      <c r="AK38" s="84">
        <v>495</v>
      </c>
      <c r="AL38" s="84">
        <v>3</v>
      </c>
      <c r="AM38" s="84">
        <v>505</v>
      </c>
    </row>
    <row r="39" spans="1:39" s="14" customFormat="1" ht="48" customHeight="1">
      <c r="A39" s="81" t="s">
        <v>95</v>
      </c>
      <c r="B39" s="356" t="s">
        <v>96</v>
      </c>
      <c r="C39" s="357"/>
      <c r="D39" s="84">
        <v>4</v>
      </c>
      <c r="E39" s="84">
        <v>11</v>
      </c>
      <c r="F39" s="84">
        <v>0</v>
      </c>
      <c r="G39" s="84">
        <v>10</v>
      </c>
      <c r="H39" s="84">
        <v>0</v>
      </c>
      <c r="I39" s="84">
        <v>10</v>
      </c>
      <c r="J39" s="84">
        <v>7</v>
      </c>
      <c r="K39" s="84">
        <v>13</v>
      </c>
      <c r="L39" s="84">
        <v>0</v>
      </c>
      <c r="M39" s="84">
        <v>8</v>
      </c>
      <c r="N39" s="84">
        <v>0</v>
      </c>
      <c r="O39" s="84">
        <v>7</v>
      </c>
      <c r="P39" s="84">
        <v>0</v>
      </c>
      <c r="Q39" s="84">
        <v>6</v>
      </c>
      <c r="R39" s="84">
        <v>0</v>
      </c>
      <c r="S39" s="84">
        <v>6</v>
      </c>
      <c r="T39" s="84">
        <v>0</v>
      </c>
      <c r="U39" s="84">
        <v>6</v>
      </c>
      <c r="V39" s="84">
        <v>2</v>
      </c>
      <c r="W39" s="84">
        <v>3</v>
      </c>
      <c r="X39" s="84">
        <v>0</v>
      </c>
      <c r="Y39" s="84">
        <v>1</v>
      </c>
      <c r="Z39" s="84">
        <v>0</v>
      </c>
      <c r="AA39" s="84">
        <v>4</v>
      </c>
      <c r="AB39" s="84">
        <v>0</v>
      </c>
      <c r="AC39" s="84">
        <v>4</v>
      </c>
      <c r="AD39" s="84">
        <v>0</v>
      </c>
      <c r="AE39" s="84">
        <v>2</v>
      </c>
      <c r="AF39" s="84">
        <v>0</v>
      </c>
      <c r="AG39" s="84">
        <v>2</v>
      </c>
      <c r="AH39" s="84">
        <v>0</v>
      </c>
      <c r="AI39" s="84">
        <v>5</v>
      </c>
      <c r="AJ39" s="84">
        <v>0</v>
      </c>
      <c r="AK39" s="84">
        <v>3</v>
      </c>
      <c r="AL39" s="84">
        <v>1</v>
      </c>
      <c r="AM39" s="84">
        <v>5</v>
      </c>
    </row>
    <row r="40" spans="1:39" s="14" customFormat="1" ht="84" customHeight="1">
      <c r="A40" s="81" t="s">
        <v>97</v>
      </c>
      <c r="B40" s="356" t="s">
        <v>98</v>
      </c>
      <c r="C40" s="357"/>
      <c r="D40" s="84">
        <v>634</v>
      </c>
      <c r="E40" s="84">
        <v>1227</v>
      </c>
      <c r="F40" s="84">
        <v>268</v>
      </c>
      <c r="G40" s="84">
        <v>1100</v>
      </c>
      <c r="H40" s="84">
        <v>403</v>
      </c>
      <c r="I40" s="84">
        <v>1228</v>
      </c>
      <c r="J40" s="84">
        <v>356</v>
      </c>
      <c r="K40" s="84">
        <v>1292</v>
      </c>
      <c r="L40" s="84">
        <v>142</v>
      </c>
      <c r="M40" s="84">
        <v>1218</v>
      </c>
      <c r="N40" s="84">
        <v>148</v>
      </c>
      <c r="O40" s="84">
        <v>1110</v>
      </c>
      <c r="P40" s="84">
        <v>211</v>
      </c>
      <c r="Q40" s="84">
        <v>1161</v>
      </c>
      <c r="R40" s="84">
        <v>331</v>
      </c>
      <c r="S40" s="84">
        <v>1192</v>
      </c>
      <c r="T40" s="84">
        <v>291</v>
      </c>
      <c r="U40" s="84">
        <v>1173</v>
      </c>
      <c r="V40" s="84">
        <v>270</v>
      </c>
      <c r="W40" s="84">
        <v>1156</v>
      </c>
      <c r="X40" s="84">
        <v>166</v>
      </c>
      <c r="Y40" s="84">
        <v>1044</v>
      </c>
      <c r="Z40" s="84">
        <v>251</v>
      </c>
      <c r="AA40" s="84">
        <v>984</v>
      </c>
      <c r="AB40" s="84">
        <v>251</v>
      </c>
      <c r="AC40" s="84">
        <v>981</v>
      </c>
      <c r="AD40" s="84">
        <v>613</v>
      </c>
      <c r="AE40" s="84">
        <v>1023</v>
      </c>
      <c r="AF40" s="84">
        <v>171</v>
      </c>
      <c r="AG40" s="84">
        <v>1328</v>
      </c>
      <c r="AH40" s="84">
        <v>98</v>
      </c>
      <c r="AI40" s="84">
        <v>1387</v>
      </c>
      <c r="AJ40" s="84">
        <v>76</v>
      </c>
      <c r="AK40" s="84">
        <v>1399</v>
      </c>
      <c r="AL40" s="84">
        <v>58</v>
      </c>
      <c r="AM40" s="84">
        <v>1351</v>
      </c>
    </row>
    <row r="41" spans="1:39" s="14" customFormat="1" ht="84" customHeight="1">
      <c r="A41" s="81" t="s">
        <v>99</v>
      </c>
      <c r="B41" s="356" t="s">
        <v>100</v>
      </c>
      <c r="C41" s="357"/>
      <c r="D41" s="84">
        <v>352</v>
      </c>
      <c r="E41" s="84">
        <v>4567</v>
      </c>
      <c r="F41" s="84">
        <v>1261</v>
      </c>
      <c r="G41" s="84">
        <v>4482</v>
      </c>
      <c r="H41" s="84">
        <v>559</v>
      </c>
      <c r="I41" s="84">
        <v>4711</v>
      </c>
      <c r="J41" s="84">
        <v>385</v>
      </c>
      <c r="K41" s="84">
        <v>4126</v>
      </c>
      <c r="L41" s="84">
        <v>1344</v>
      </c>
      <c r="M41" s="84">
        <v>2991</v>
      </c>
      <c r="N41" s="84">
        <v>1770</v>
      </c>
      <c r="O41" s="84">
        <v>4930</v>
      </c>
      <c r="P41" s="84">
        <v>1393</v>
      </c>
      <c r="Q41" s="84">
        <v>4821</v>
      </c>
      <c r="R41" s="84">
        <v>1189</v>
      </c>
      <c r="S41" s="84">
        <v>5214</v>
      </c>
      <c r="T41" s="84">
        <v>855</v>
      </c>
      <c r="U41" s="84">
        <v>4510</v>
      </c>
      <c r="V41" s="84">
        <v>981</v>
      </c>
      <c r="W41" s="84">
        <v>4743</v>
      </c>
      <c r="X41" s="84">
        <v>825</v>
      </c>
      <c r="Y41" s="84">
        <v>4724</v>
      </c>
      <c r="Z41" s="84">
        <v>950</v>
      </c>
      <c r="AA41" s="84">
        <v>4434</v>
      </c>
      <c r="AB41" s="84">
        <v>928</v>
      </c>
      <c r="AC41" s="84">
        <v>4438</v>
      </c>
      <c r="AD41" s="84">
        <v>1373</v>
      </c>
      <c r="AE41" s="84">
        <v>4422</v>
      </c>
      <c r="AF41" s="84">
        <v>928</v>
      </c>
      <c r="AG41" s="84">
        <v>4258</v>
      </c>
      <c r="AH41" s="84">
        <v>620</v>
      </c>
      <c r="AI41" s="84">
        <v>4482</v>
      </c>
      <c r="AJ41" s="84">
        <v>164</v>
      </c>
      <c r="AK41" s="84">
        <v>4434</v>
      </c>
      <c r="AL41" s="84">
        <v>277</v>
      </c>
      <c r="AM41" s="84">
        <v>4369</v>
      </c>
    </row>
    <row r="42" spans="1:39" s="14" customFormat="1" ht="48" customHeight="1">
      <c r="A42" s="81" t="s">
        <v>101</v>
      </c>
      <c r="B42" s="356" t="s">
        <v>102</v>
      </c>
      <c r="C42" s="357"/>
      <c r="D42" s="84">
        <v>224</v>
      </c>
      <c r="E42" s="84">
        <v>1970</v>
      </c>
      <c r="F42" s="84">
        <v>259</v>
      </c>
      <c r="G42" s="84">
        <v>2040</v>
      </c>
      <c r="H42" s="84">
        <v>201</v>
      </c>
      <c r="I42" s="84">
        <v>2958</v>
      </c>
      <c r="J42" s="84">
        <v>228</v>
      </c>
      <c r="K42" s="84">
        <v>1910</v>
      </c>
      <c r="L42" s="84">
        <v>2312</v>
      </c>
      <c r="M42" s="84">
        <v>2330</v>
      </c>
      <c r="N42" s="84">
        <v>9716</v>
      </c>
      <c r="O42" s="84">
        <v>2379</v>
      </c>
      <c r="P42" s="84">
        <v>3386</v>
      </c>
      <c r="Q42" s="84">
        <v>3734</v>
      </c>
      <c r="R42" s="84">
        <v>1128</v>
      </c>
      <c r="S42" s="84">
        <v>3801</v>
      </c>
      <c r="T42" s="84">
        <v>682</v>
      </c>
      <c r="U42" s="84">
        <v>3375</v>
      </c>
      <c r="V42" s="84">
        <v>1248</v>
      </c>
      <c r="W42" s="84">
        <v>4517</v>
      </c>
      <c r="X42" s="84">
        <v>1161</v>
      </c>
      <c r="Y42" s="84">
        <v>4670</v>
      </c>
      <c r="Z42" s="84">
        <v>1335</v>
      </c>
      <c r="AA42" s="84">
        <v>3933</v>
      </c>
      <c r="AB42" s="84">
        <v>2402</v>
      </c>
      <c r="AC42" s="84">
        <v>4399</v>
      </c>
      <c r="AD42" s="84">
        <v>2402</v>
      </c>
      <c r="AE42" s="84">
        <v>4399</v>
      </c>
      <c r="AF42" s="84">
        <v>2359</v>
      </c>
      <c r="AG42" s="84">
        <v>5446</v>
      </c>
      <c r="AH42" s="84">
        <v>2971</v>
      </c>
      <c r="AI42" s="84">
        <v>6076</v>
      </c>
      <c r="AJ42" s="84">
        <v>2766</v>
      </c>
      <c r="AK42" s="84">
        <v>7579</v>
      </c>
      <c r="AL42" s="84">
        <v>409</v>
      </c>
      <c r="AM42" s="84">
        <v>7565</v>
      </c>
    </row>
    <row r="43" spans="1:39" s="14" customFormat="1" ht="48" customHeight="1">
      <c r="A43" s="81" t="s">
        <v>103</v>
      </c>
      <c r="B43" s="356" t="s">
        <v>104</v>
      </c>
      <c r="C43" s="357"/>
      <c r="D43" s="84">
        <v>0</v>
      </c>
      <c r="E43" s="84">
        <v>45</v>
      </c>
      <c r="F43" s="84">
        <v>0</v>
      </c>
      <c r="G43" s="84">
        <v>56</v>
      </c>
      <c r="H43" s="84">
        <v>0</v>
      </c>
      <c r="I43" s="84">
        <v>47</v>
      </c>
      <c r="J43" s="84">
        <v>0</v>
      </c>
      <c r="K43" s="84">
        <v>61</v>
      </c>
      <c r="L43" s="84">
        <v>0</v>
      </c>
      <c r="M43" s="84">
        <v>621</v>
      </c>
      <c r="N43" s="84">
        <v>0</v>
      </c>
      <c r="O43" s="84">
        <v>67</v>
      </c>
      <c r="P43" s="84">
        <v>0</v>
      </c>
      <c r="Q43" s="84">
        <v>68</v>
      </c>
      <c r="R43" s="84">
        <v>0</v>
      </c>
      <c r="S43" s="84">
        <v>83</v>
      </c>
      <c r="T43" s="84">
        <v>0</v>
      </c>
      <c r="U43" s="84">
        <v>70</v>
      </c>
      <c r="V43" s="84">
        <v>0</v>
      </c>
      <c r="W43" s="84">
        <v>135</v>
      </c>
      <c r="X43" s="84">
        <v>0</v>
      </c>
      <c r="Y43" s="84">
        <v>117</v>
      </c>
      <c r="Z43" s="84">
        <v>7</v>
      </c>
      <c r="AA43" s="84">
        <v>139</v>
      </c>
      <c r="AB43" s="84">
        <v>7</v>
      </c>
      <c r="AC43" s="84">
        <v>133</v>
      </c>
      <c r="AD43" s="84">
        <v>0</v>
      </c>
      <c r="AE43" s="84">
        <v>123</v>
      </c>
      <c r="AF43" s="84">
        <v>8</v>
      </c>
      <c r="AG43" s="84">
        <v>109</v>
      </c>
      <c r="AH43" s="84">
        <v>1</v>
      </c>
      <c r="AI43" s="84">
        <v>110</v>
      </c>
      <c r="AJ43" s="84">
        <v>2</v>
      </c>
      <c r="AK43" s="84">
        <v>88</v>
      </c>
      <c r="AL43" s="84">
        <v>0</v>
      </c>
      <c r="AM43" s="84">
        <v>21</v>
      </c>
    </row>
    <row r="44" spans="1:39" s="14" customFormat="1" ht="48" customHeight="1">
      <c r="A44" s="81" t="s">
        <v>105</v>
      </c>
      <c r="B44" s="356" t="s">
        <v>106</v>
      </c>
      <c r="C44" s="357"/>
      <c r="D44" s="84">
        <v>12</v>
      </c>
      <c r="E44" s="84">
        <v>895</v>
      </c>
      <c r="F44" s="84">
        <v>13</v>
      </c>
      <c r="G44" s="84">
        <v>866</v>
      </c>
      <c r="H44" s="84">
        <v>15</v>
      </c>
      <c r="I44" s="84">
        <v>928</v>
      </c>
      <c r="J44" s="84">
        <v>14</v>
      </c>
      <c r="K44" s="84">
        <v>961</v>
      </c>
      <c r="L44" s="84">
        <v>12</v>
      </c>
      <c r="M44" s="84">
        <v>994</v>
      </c>
      <c r="N44" s="84">
        <v>11</v>
      </c>
      <c r="O44" s="84">
        <v>1122</v>
      </c>
      <c r="P44" s="84">
        <v>8</v>
      </c>
      <c r="Q44" s="84">
        <v>1296</v>
      </c>
      <c r="R44" s="84">
        <v>8</v>
      </c>
      <c r="S44" s="84">
        <v>1206</v>
      </c>
      <c r="T44" s="84">
        <v>18</v>
      </c>
      <c r="U44" s="84">
        <v>1036</v>
      </c>
      <c r="V44" s="84">
        <v>7</v>
      </c>
      <c r="W44" s="84">
        <v>1050</v>
      </c>
      <c r="X44" s="84">
        <v>9</v>
      </c>
      <c r="Y44" s="84">
        <v>1065</v>
      </c>
      <c r="Z44" s="84">
        <v>0</v>
      </c>
      <c r="AA44" s="84">
        <v>1185</v>
      </c>
      <c r="AB44" s="84">
        <v>4</v>
      </c>
      <c r="AC44" s="84">
        <v>2032</v>
      </c>
      <c r="AD44" s="84">
        <v>4</v>
      </c>
      <c r="AE44" s="84">
        <v>2082</v>
      </c>
      <c r="AF44" s="84">
        <v>0</v>
      </c>
      <c r="AG44" s="84">
        <v>1878</v>
      </c>
      <c r="AH44" s="84">
        <v>0</v>
      </c>
      <c r="AI44" s="84">
        <v>1305</v>
      </c>
      <c r="AJ44" s="84">
        <v>0</v>
      </c>
      <c r="AK44" s="84">
        <v>1126</v>
      </c>
      <c r="AL44" s="84">
        <v>0</v>
      </c>
      <c r="AM44" s="84">
        <v>1083</v>
      </c>
    </row>
    <row r="45" spans="1:39" s="14" customFormat="1">
      <c r="A45" s="358" t="s">
        <v>31</v>
      </c>
      <c r="B45" s="359"/>
      <c r="C45" s="360"/>
      <c r="D45" s="85">
        <v>2322</v>
      </c>
      <c r="E45" s="85">
        <v>9530</v>
      </c>
      <c r="F45" s="85">
        <v>2345</v>
      </c>
      <c r="G45" s="85">
        <v>9217</v>
      </c>
      <c r="H45" s="85">
        <v>1608</v>
      </c>
      <c r="I45" s="85">
        <v>10669</v>
      </c>
      <c r="J45" s="85">
        <v>1328</v>
      </c>
      <c r="K45" s="85">
        <v>9125</v>
      </c>
      <c r="L45" s="85">
        <v>4095</v>
      </c>
      <c r="M45" s="85">
        <v>8944</v>
      </c>
      <c r="N45" s="85">
        <v>11954</v>
      </c>
      <c r="O45" s="85">
        <v>10362</v>
      </c>
      <c r="P45" s="85">
        <v>5326</v>
      </c>
      <c r="Q45" s="85">
        <v>11813</v>
      </c>
      <c r="R45" s="85">
        <v>3627</v>
      </c>
      <c r="S45" s="85">
        <v>12458</v>
      </c>
      <c r="T45" s="85">
        <v>3708</v>
      </c>
      <c r="U45" s="85">
        <v>11294</v>
      </c>
      <c r="V45" s="85">
        <v>3090</v>
      </c>
      <c r="W45" s="85">
        <v>12500</v>
      </c>
      <c r="X45" s="85">
        <v>3794</v>
      </c>
      <c r="Y45" s="85">
        <v>12733</v>
      </c>
      <c r="Z45" s="85">
        <v>3451</v>
      </c>
      <c r="AA45" s="85">
        <v>11685</v>
      </c>
      <c r="AB45" s="85">
        <v>4485</v>
      </c>
      <c r="AC45" s="85">
        <v>13026</v>
      </c>
      <c r="AD45" s="85">
        <v>4913</v>
      </c>
      <c r="AE45" s="85">
        <v>12855</v>
      </c>
      <c r="AF45" s="85">
        <v>4178</v>
      </c>
      <c r="AG45" s="85">
        <v>13947</v>
      </c>
      <c r="AH45" s="85">
        <v>3963</v>
      </c>
      <c r="AI45" s="85">
        <v>14286</v>
      </c>
      <c r="AJ45" s="85">
        <v>3759</v>
      </c>
      <c r="AK45" s="85">
        <v>15748</v>
      </c>
      <c r="AL45" s="85">
        <v>1208</v>
      </c>
      <c r="AM45" s="85">
        <v>15485</v>
      </c>
    </row>
    <row r="46" spans="1:39" s="14" customFormat="1">
      <c r="A46" s="361"/>
      <c r="B46" s="361"/>
      <c r="C46" s="361"/>
      <c r="D46" s="361"/>
      <c r="E46" s="361"/>
      <c r="F46" s="361"/>
      <c r="G46" s="361"/>
      <c r="H46" s="361"/>
      <c r="I46" s="361"/>
      <c r="J46" s="361"/>
      <c r="K46" s="361"/>
      <c r="L46" s="361"/>
      <c r="M46" s="361"/>
      <c r="N46" s="361"/>
      <c r="O46" s="361"/>
      <c r="P46" s="361"/>
      <c r="Q46" s="361"/>
    </row>
    <row r="47" spans="1:39" s="14" customFormat="1">
      <c r="A47" s="355" t="s">
        <v>642</v>
      </c>
      <c r="B47" s="355"/>
      <c r="C47" s="355"/>
      <c r="D47" s="355"/>
      <c r="E47" s="355"/>
      <c r="F47" s="355"/>
      <c r="G47" s="355"/>
      <c r="H47" s="355"/>
      <c r="I47" s="355"/>
      <c r="J47" s="355"/>
      <c r="K47" s="355"/>
      <c r="L47" s="355"/>
      <c r="M47" s="355"/>
      <c r="N47" s="355"/>
      <c r="O47" s="355"/>
      <c r="P47" s="355"/>
      <c r="Q47" s="355"/>
      <c r="R47" s="355"/>
    </row>
    <row r="48" spans="1:39" s="14" customFormat="1" ht="14.25" customHeight="1">
      <c r="A48" s="120"/>
      <c r="B48" s="365"/>
      <c r="C48" s="366"/>
      <c r="D48" s="367" t="s">
        <v>205</v>
      </c>
      <c r="E48" s="368"/>
      <c r="F48" s="367" t="s">
        <v>206</v>
      </c>
      <c r="G48" s="368"/>
      <c r="H48" s="367" t="s">
        <v>207</v>
      </c>
      <c r="I48" s="368"/>
      <c r="J48" s="367" t="s">
        <v>180</v>
      </c>
      <c r="K48" s="368"/>
      <c r="L48" s="364" t="s">
        <v>181</v>
      </c>
      <c r="M48" s="364"/>
      <c r="N48" s="364" t="s">
        <v>270</v>
      </c>
      <c r="O48" s="364"/>
      <c r="P48" s="364" t="s">
        <v>379</v>
      </c>
      <c r="Q48" s="364"/>
      <c r="R48" s="364" t="s">
        <v>686</v>
      </c>
      <c r="S48" s="364"/>
      <c r="T48" s="363"/>
      <c r="U48" s="363"/>
      <c r="V48" s="363"/>
      <c r="W48" s="363"/>
      <c r="X48" s="363"/>
      <c r="Y48" s="363"/>
      <c r="Z48" s="363"/>
      <c r="AA48" s="363"/>
      <c r="AB48" s="363"/>
      <c r="AC48" s="363"/>
      <c r="AD48" s="363"/>
      <c r="AE48" s="363"/>
      <c r="AF48" s="363"/>
      <c r="AG48" s="363"/>
      <c r="AH48" s="363"/>
      <c r="AI48" s="363"/>
      <c r="AJ48" s="83"/>
      <c r="AK48" s="83"/>
      <c r="AL48" s="363"/>
      <c r="AM48" s="363"/>
    </row>
    <row r="49" spans="1:39" s="14" customFormat="1" ht="24" customHeight="1">
      <c r="A49" s="82" t="s">
        <v>72</v>
      </c>
      <c r="B49" s="356" t="s">
        <v>73</v>
      </c>
      <c r="C49" s="357"/>
      <c r="D49" s="82" t="s">
        <v>74</v>
      </c>
      <c r="E49" s="82" t="s">
        <v>197</v>
      </c>
      <c r="F49" s="82" t="s">
        <v>74</v>
      </c>
      <c r="G49" s="82" t="s">
        <v>197</v>
      </c>
      <c r="H49" s="82" t="s">
        <v>74</v>
      </c>
      <c r="I49" s="82" t="s">
        <v>197</v>
      </c>
      <c r="J49" s="82" t="s">
        <v>74</v>
      </c>
      <c r="K49" s="82" t="s">
        <v>197</v>
      </c>
      <c r="L49" s="82" t="s">
        <v>74</v>
      </c>
      <c r="M49" s="82" t="s">
        <v>197</v>
      </c>
      <c r="N49" s="82" t="s">
        <v>74</v>
      </c>
      <c r="O49" s="82" t="s">
        <v>197</v>
      </c>
      <c r="P49" s="82" t="s">
        <v>74</v>
      </c>
      <c r="Q49" s="82" t="s">
        <v>197</v>
      </c>
      <c r="R49" s="82" t="s">
        <v>74</v>
      </c>
      <c r="S49" s="82" t="s">
        <v>197</v>
      </c>
      <c r="T49" s="83"/>
      <c r="U49" s="83"/>
      <c r="V49" s="83"/>
      <c r="W49" s="83"/>
      <c r="X49" s="83"/>
      <c r="Y49" s="83"/>
      <c r="Z49" s="83"/>
      <c r="AA49" s="83"/>
      <c r="AB49" s="83"/>
      <c r="AC49" s="83"/>
      <c r="AD49" s="83"/>
      <c r="AE49" s="83"/>
      <c r="AF49" s="83"/>
      <c r="AG49" s="83"/>
      <c r="AH49" s="83"/>
      <c r="AI49" s="83"/>
      <c r="AJ49" s="83"/>
      <c r="AK49" s="83"/>
      <c r="AL49" s="83"/>
      <c r="AM49" s="83"/>
    </row>
    <row r="50" spans="1:39" s="14" customFormat="1" ht="54" customHeight="1">
      <c r="A50" s="81" t="s">
        <v>90</v>
      </c>
      <c r="B50" s="356" t="s">
        <v>79</v>
      </c>
      <c r="C50" s="357"/>
      <c r="D50" s="84">
        <v>325</v>
      </c>
      <c r="E50" s="84">
        <v>196</v>
      </c>
      <c r="F50" s="84">
        <v>181</v>
      </c>
      <c r="G50" s="84">
        <v>193</v>
      </c>
      <c r="H50" s="84">
        <v>236</v>
      </c>
      <c r="I50" s="84">
        <v>357</v>
      </c>
      <c r="J50" s="84">
        <v>214</v>
      </c>
      <c r="K50" s="84">
        <v>387</v>
      </c>
      <c r="L50" s="84">
        <v>322</v>
      </c>
      <c r="M50" s="84">
        <v>408</v>
      </c>
      <c r="N50" s="84">
        <v>129</v>
      </c>
      <c r="O50" s="84">
        <v>434</v>
      </c>
      <c r="P50" s="84">
        <v>373</v>
      </c>
      <c r="Q50" s="84">
        <v>599</v>
      </c>
      <c r="R50" s="84">
        <v>835.2309755</v>
      </c>
      <c r="S50" s="84">
        <v>725.08744430000002</v>
      </c>
      <c r="T50" s="103"/>
      <c r="U50" s="103"/>
      <c r="V50" s="86"/>
      <c r="W50" s="86"/>
      <c r="X50" s="86"/>
      <c r="Y50" s="86"/>
      <c r="Z50" s="86"/>
      <c r="AA50" s="86"/>
      <c r="AB50" s="86"/>
      <c r="AC50" s="86"/>
      <c r="AD50" s="86"/>
      <c r="AE50" s="86"/>
      <c r="AF50" s="86"/>
      <c r="AG50" s="86"/>
      <c r="AH50" s="86"/>
      <c r="AI50" s="86"/>
      <c r="AJ50" s="86"/>
      <c r="AK50" s="86"/>
      <c r="AL50" s="86"/>
      <c r="AM50" s="86"/>
    </row>
    <row r="51" spans="1:39" s="14" customFormat="1" ht="49.5" customHeight="1">
      <c r="A51" s="81" t="s">
        <v>91</v>
      </c>
      <c r="B51" s="356" t="s">
        <v>92</v>
      </c>
      <c r="C51" s="357"/>
      <c r="D51" s="84">
        <v>0</v>
      </c>
      <c r="E51" s="84">
        <v>14</v>
      </c>
      <c r="F51" s="84">
        <v>27</v>
      </c>
      <c r="G51" s="84">
        <v>399</v>
      </c>
      <c r="H51" s="84">
        <v>58</v>
      </c>
      <c r="I51" s="84">
        <v>366</v>
      </c>
      <c r="J51" s="84">
        <v>34</v>
      </c>
      <c r="K51" s="84">
        <v>346</v>
      </c>
      <c r="L51" s="84">
        <v>60</v>
      </c>
      <c r="M51" s="84">
        <v>320</v>
      </c>
      <c r="N51" s="84">
        <v>231</v>
      </c>
      <c r="O51" s="84">
        <v>363</v>
      </c>
      <c r="P51" s="84">
        <v>292</v>
      </c>
      <c r="Q51" s="84">
        <v>519</v>
      </c>
      <c r="R51" s="84">
        <v>383.65111630000001</v>
      </c>
      <c r="S51" s="84">
        <v>248.64212499999999</v>
      </c>
      <c r="T51" s="103"/>
      <c r="U51" s="103"/>
      <c r="V51" s="86"/>
      <c r="W51" s="86"/>
      <c r="X51" s="86"/>
      <c r="Y51" s="86"/>
      <c r="Z51" s="86"/>
      <c r="AA51" s="86"/>
      <c r="AB51" s="86"/>
      <c r="AC51" s="86"/>
      <c r="AD51" s="86"/>
      <c r="AE51" s="86"/>
      <c r="AF51" s="86"/>
      <c r="AG51" s="86"/>
      <c r="AH51" s="86"/>
      <c r="AI51" s="86"/>
      <c r="AJ51" s="86"/>
      <c r="AK51" s="86"/>
      <c r="AL51" s="86"/>
      <c r="AM51" s="86"/>
    </row>
    <row r="52" spans="1:39" s="14" customFormat="1" ht="48" customHeight="1">
      <c r="A52" s="81" t="s">
        <v>93</v>
      </c>
      <c r="B52" s="356" t="s">
        <v>94</v>
      </c>
      <c r="C52" s="357"/>
      <c r="D52" s="84">
        <v>33</v>
      </c>
      <c r="E52" s="84">
        <v>230</v>
      </c>
      <c r="F52" s="84">
        <v>231</v>
      </c>
      <c r="G52" s="84">
        <v>451</v>
      </c>
      <c r="H52" s="84">
        <v>149</v>
      </c>
      <c r="I52" s="84">
        <v>470</v>
      </c>
      <c r="J52" s="84">
        <v>473</v>
      </c>
      <c r="K52" s="84">
        <v>467</v>
      </c>
      <c r="L52" s="84">
        <v>607</v>
      </c>
      <c r="M52" s="84">
        <v>505</v>
      </c>
      <c r="N52" s="84">
        <v>305</v>
      </c>
      <c r="O52" s="84">
        <v>578</v>
      </c>
      <c r="P52" s="84">
        <v>521</v>
      </c>
      <c r="Q52" s="84">
        <v>587</v>
      </c>
      <c r="R52" s="84">
        <v>422.73193800000001</v>
      </c>
      <c r="S52" s="84">
        <v>708.44561390000001</v>
      </c>
      <c r="T52" s="103"/>
      <c r="U52" s="103"/>
      <c r="V52" s="86"/>
      <c r="W52" s="86"/>
      <c r="X52" s="86"/>
      <c r="Y52" s="86"/>
      <c r="Z52" s="86"/>
      <c r="AA52" s="86"/>
      <c r="AB52" s="86"/>
      <c r="AC52" s="86"/>
      <c r="AD52" s="86"/>
      <c r="AE52" s="86"/>
      <c r="AF52" s="86"/>
      <c r="AG52" s="86"/>
      <c r="AH52" s="86"/>
      <c r="AI52" s="86"/>
      <c r="AJ52" s="86"/>
      <c r="AK52" s="86"/>
      <c r="AL52" s="86"/>
      <c r="AM52" s="86"/>
    </row>
    <row r="53" spans="1:39" s="14" customFormat="1" ht="48">
      <c r="A53" s="81" t="s">
        <v>95</v>
      </c>
      <c r="B53" s="356" t="s">
        <v>96</v>
      </c>
      <c r="C53" s="357"/>
      <c r="D53" s="84">
        <v>1</v>
      </c>
      <c r="E53" s="84">
        <v>17</v>
      </c>
      <c r="F53" s="84">
        <v>7</v>
      </c>
      <c r="G53" s="84">
        <v>39</v>
      </c>
      <c r="H53" s="84">
        <v>15</v>
      </c>
      <c r="I53" s="84">
        <v>42</v>
      </c>
      <c r="J53" s="84">
        <v>16</v>
      </c>
      <c r="K53" s="84">
        <v>52</v>
      </c>
      <c r="L53" s="84">
        <v>4</v>
      </c>
      <c r="M53" s="84">
        <v>51</v>
      </c>
      <c r="N53" s="84">
        <v>2</v>
      </c>
      <c r="O53" s="84">
        <v>66</v>
      </c>
      <c r="P53" s="84">
        <v>29</v>
      </c>
      <c r="Q53" s="84">
        <v>62</v>
      </c>
      <c r="R53" s="84">
        <v>88.197925440000006</v>
      </c>
      <c r="S53" s="84">
        <v>71.135073890000001</v>
      </c>
      <c r="T53" s="103"/>
      <c r="U53" s="103"/>
      <c r="V53" s="86"/>
      <c r="W53" s="86"/>
      <c r="X53" s="86"/>
      <c r="Y53" s="86"/>
      <c r="Z53" s="86"/>
      <c r="AA53" s="86"/>
      <c r="AB53" s="86"/>
      <c r="AC53" s="86"/>
      <c r="AD53" s="86"/>
      <c r="AE53" s="86"/>
      <c r="AF53" s="86"/>
      <c r="AG53" s="86"/>
      <c r="AH53" s="86"/>
      <c r="AI53" s="86"/>
      <c r="AJ53" s="86"/>
      <c r="AK53" s="86"/>
      <c r="AL53" s="86"/>
      <c r="AM53" s="86"/>
    </row>
    <row r="54" spans="1:39" s="14" customFormat="1" ht="80">
      <c r="A54" s="81" t="s">
        <v>97</v>
      </c>
      <c r="B54" s="356" t="s">
        <v>98</v>
      </c>
      <c r="C54" s="357"/>
      <c r="D54" s="84">
        <v>60</v>
      </c>
      <c r="E54" s="84">
        <v>414</v>
      </c>
      <c r="F54" s="84">
        <v>161</v>
      </c>
      <c r="G54" s="84">
        <v>633</v>
      </c>
      <c r="H54" s="84">
        <v>472</v>
      </c>
      <c r="I54" s="84">
        <v>755</v>
      </c>
      <c r="J54" s="84">
        <v>390</v>
      </c>
      <c r="K54" s="84">
        <v>960</v>
      </c>
      <c r="L54" s="84">
        <v>189</v>
      </c>
      <c r="M54" s="84">
        <v>1025</v>
      </c>
      <c r="N54" s="84">
        <v>85</v>
      </c>
      <c r="O54" s="84">
        <v>1002</v>
      </c>
      <c r="P54" s="84">
        <v>495</v>
      </c>
      <c r="Q54" s="84">
        <v>1101</v>
      </c>
      <c r="R54" s="84">
        <v>588</v>
      </c>
      <c r="S54" s="84">
        <v>1190</v>
      </c>
      <c r="T54" s="103"/>
      <c r="U54" s="103"/>
      <c r="V54" s="86"/>
      <c r="W54" s="86"/>
      <c r="X54" s="86"/>
      <c r="Y54" s="86"/>
      <c r="Z54" s="86"/>
      <c r="AA54" s="86"/>
      <c r="AB54" s="86"/>
      <c r="AC54" s="86"/>
      <c r="AD54" s="86"/>
      <c r="AE54" s="86"/>
      <c r="AF54" s="86"/>
      <c r="AG54" s="86"/>
      <c r="AH54" s="86"/>
      <c r="AI54" s="86"/>
      <c r="AJ54" s="86"/>
      <c r="AK54" s="86"/>
      <c r="AL54" s="86"/>
      <c r="AM54" s="86"/>
    </row>
    <row r="55" spans="1:39" s="14" customFormat="1" ht="63" customHeight="1">
      <c r="A55" s="81" t="s">
        <v>99</v>
      </c>
      <c r="B55" s="356" t="s">
        <v>100</v>
      </c>
      <c r="C55" s="357"/>
      <c r="D55" s="84">
        <v>26</v>
      </c>
      <c r="E55" s="84">
        <v>636</v>
      </c>
      <c r="F55" s="84">
        <v>44</v>
      </c>
      <c r="G55" s="84">
        <v>1063</v>
      </c>
      <c r="H55" s="84">
        <v>431</v>
      </c>
      <c r="I55" s="84">
        <v>1460</v>
      </c>
      <c r="J55" s="84">
        <v>127</v>
      </c>
      <c r="K55" s="84">
        <v>1461</v>
      </c>
      <c r="L55" s="84">
        <v>691</v>
      </c>
      <c r="M55" s="84">
        <v>1543</v>
      </c>
      <c r="N55" s="84">
        <v>900</v>
      </c>
      <c r="O55" s="84">
        <v>2877</v>
      </c>
      <c r="P55" s="84">
        <v>1682</v>
      </c>
      <c r="Q55" s="84">
        <v>3148</v>
      </c>
      <c r="R55" s="84">
        <v>3106.3638460000002</v>
      </c>
      <c r="S55" s="84">
        <v>2624.7583129999998</v>
      </c>
      <c r="T55" s="103"/>
      <c r="U55" s="103"/>
      <c r="V55" s="86"/>
      <c r="W55" s="86"/>
      <c r="X55" s="86"/>
      <c r="Y55" s="86"/>
      <c r="Z55" s="86"/>
      <c r="AA55" s="86"/>
      <c r="AB55" s="86"/>
      <c r="AC55" s="86"/>
      <c r="AD55" s="86"/>
      <c r="AE55" s="86"/>
      <c r="AF55" s="86"/>
      <c r="AG55" s="86"/>
      <c r="AH55" s="86"/>
      <c r="AI55" s="86"/>
      <c r="AJ55" s="86"/>
      <c r="AK55" s="86"/>
      <c r="AL55" s="86"/>
      <c r="AM55" s="86"/>
    </row>
    <row r="56" spans="1:39" s="14" customFormat="1" ht="45" customHeight="1">
      <c r="A56" s="81" t="s">
        <v>101</v>
      </c>
      <c r="B56" s="356" t="s">
        <v>102</v>
      </c>
      <c r="C56" s="357"/>
      <c r="D56" s="84">
        <v>0</v>
      </c>
      <c r="E56" s="84">
        <v>45</v>
      </c>
      <c r="F56" s="84">
        <v>0</v>
      </c>
      <c r="G56" s="84">
        <v>60</v>
      </c>
      <c r="H56" s="84">
        <v>1</v>
      </c>
      <c r="I56" s="84">
        <v>112</v>
      </c>
      <c r="J56" s="84">
        <v>6</v>
      </c>
      <c r="K56" s="84">
        <v>105</v>
      </c>
      <c r="L56" s="84">
        <v>2</v>
      </c>
      <c r="M56" s="84">
        <v>112</v>
      </c>
      <c r="N56" s="84">
        <v>5</v>
      </c>
      <c r="O56" s="84">
        <v>116</v>
      </c>
      <c r="P56" s="84">
        <v>4</v>
      </c>
      <c r="Q56" s="84">
        <v>174</v>
      </c>
      <c r="R56" s="84">
        <v>2.3254666369999999</v>
      </c>
      <c r="S56" s="84">
        <v>315.1702545</v>
      </c>
      <c r="T56" s="103"/>
      <c r="U56" s="103"/>
      <c r="V56" s="86"/>
      <c r="W56" s="86"/>
      <c r="X56" s="86"/>
      <c r="Y56" s="86"/>
      <c r="Z56" s="86"/>
      <c r="AA56" s="86"/>
      <c r="AB56" s="86"/>
      <c r="AC56" s="86"/>
      <c r="AD56" s="86"/>
      <c r="AE56" s="86"/>
      <c r="AF56" s="86"/>
      <c r="AG56" s="86"/>
      <c r="AH56" s="86"/>
      <c r="AI56" s="86"/>
      <c r="AJ56" s="86"/>
      <c r="AK56" s="86"/>
      <c r="AL56" s="86"/>
      <c r="AM56" s="86"/>
    </row>
    <row r="57" spans="1:39" s="14" customFormat="1" ht="52.5" customHeight="1">
      <c r="A57" s="81" t="s">
        <v>103</v>
      </c>
      <c r="B57" s="356" t="s">
        <v>104</v>
      </c>
      <c r="C57" s="357"/>
      <c r="D57" s="84">
        <v>1</v>
      </c>
      <c r="E57" s="84">
        <v>50</v>
      </c>
      <c r="F57" s="84">
        <v>15</v>
      </c>
      <c r="G57" s="84">
        <v>83</v>
      </c>
      <c r="H57" s="84">
        <v>15</v>
      </c>
      <c r="I57" s="84">
        <v>77</v>
      </c>
      <c r="J57" s="84">
        <v>13</v>
      </c>
      <c r="K57" s="84">
        <v>83</v>
      </c>
      <c r="L57" s="84">
        <v>36</v>
      </c>
      <c r="M57" s="84">
        <v>79</v>
      </c>
      <c r="N57" s="84">
        <v>33</v>
      </c>
      <c r="O57" s="84">
        <v>94</v>
      </c>
      <c r="P57" s="84">
        <v>18</v>
      </c>
      <c r="Q57" s="84">
        <v>94</v>
      </c>
      <c r="R57" s="84">
        <v>20.377594340000002</v>
      </c>
      <c r="S57" s="84">
        <v>123.83377230000001</v>
      </c>
      <c r="T57" s="103"/>
      <c r="U57" s="103"/>
      <c r="V57" s="86"/>
      <c r="W57" s="86"/>
      <c r="X57" s="86"/>
      <c r="Y57" s="86"/>
      <c r="Z57" s="86"/>
      <c r="AA57" s="86"/>
      <c r="AB57" s="86"/>
      <c r="AC57" s="86"/>
      <c r="AD57" s="86"/>
      <c r="AE57" s="86"/>
      <c r="AF57" s="86"/>
      <c r="AG57" s="86"/>
      <c r="AH57" s="86"/>
      <c r="AI57" s="86"/>
      <c r="AJ57" s="86"/>
      <c r="AK57" s="86"/>
      <c r="AL57" s="86"/>
      <c r="AM57" s="86"/>
    </row>
    <row r="58" spans="1:39" s="14" customFormat="1" ht="48" customHeight="1">
      <c r="A58" s="81" t="s">
        <v>105</v>
      </c>
      <c r="B58" s="356" t="s">
        <v>106</v>
      </c>
      <c r="C58" s="357"/>
      <c r="D58" s="84">
        <v>0</v>
      </c>
      <c r="E58" s="84">
        <v>89</v>
      </c>
      <c r="F58" s="84">
        <v>0</v>
      </c>
      <c r="G58" s="84">
        <v>186</v>
      </c>
      <c r="H58" s="84">
        <v>0</v>
      </c>
      <c r="I58" s="84">
        <v>241</v>
      </c>
      <c r="J58" s="84">
        <v>27</v>
      </c>
      <c r="K58" s="84">
        <v>183</v>
      </c>
      <c r="L58" s="84">
        <v>0</v>
      </c>
      <c r="M58" s="84">
        <v>180</v>
      </c>
      <c r="N58" s="84">
        <v>0</v>
      </c>
      <c r="O58" s="84">
        <v>1336</v>
      </c>
      <c r="P58" s="84">
        <v>2</v>
      </c>
      <c r="Q58" s="84">
        <v>2003</v>
      </c>
      <c r="R58" s="84">
        <v>0.57042797700000003</v>
      </c>
      <c r="S58" s="84">
        <v>2343.0881119999999</v>
      </c>
      <c r="T58" s="103"/>
      <c r="U58" s="103"/>
      <c r="V58" s="86"/>
      <c r="W58" s="86"/>
      <c r="X58" s="86"/>
      <c r="Y58" s="86"/>
      <c r="Z58" s="86"/>
      <c r="AA58" s="86"/>
      <c r="AB58" s="86"/>
      <c r="AC58" s="86"/>
      <c r="AD58" s="86"/>
      <c r="AE58" s="86"/>
      <c r="AF58" s="86"/>
      <c r="AG58" s="86"/>
      <c r="AH58" s="86"/>
      <c r="AI58" s="86"/>
      <c r="AJ58" s="86"/>
      <c r="AK58" s="86"/>
      <c r="AL58" s="86"/>
      <c r="AM58" s="86"/>
    </row>
    <row r="59" spans="1:39" s="14" customFormat="1">
      <c r="A59" s="358" t="s">
        <v>31</v>
      </c>
      <c r="B59" s="359"/>
      <c r="C59" s="360"/>
      <c r="D59" s="85">
        <v>446</v>
      </c>
      <c r="E59" s="85">
        <v>1691</v>
      </c>
      <c r="F59" s="85">
        <v>666</v>
      </c>
      <c r="G59" s="85">
        <v>3107</v>
      </c>
      <c r="H59" s="85">
        <v>1377</v>
      </c>
      <c r="I59" s="85">
        <v>3880</v>
      </c>
      <c r="J59" s="85">
        <v>1300</v>
      </c>
      <c r="K59" s="85">
        <v>4044</v>
      </c>
      <c r="L59" s="85">
        <v>1911</v>
      </c>
      <c r="M59" s="85">
        <v>4223</v>
      </c>
      <c r="N59" s="85">
        <v>1690</v>
      </c>
      <c r="O59" s="85">
        <v>6866</v>
      </c>
      <c r="P59" s="85">
        <v>3416</v>
      </c>
      <c r="Q59" s="85">
        <v>8287</v>
      </c>
      <c r="R59" s="85">
        <v>5874.1149400000004</v>
      </c>
      <c r="S59" s="85">
        <v>8358.6791919999996</v>
      </c>
      <c r="T59" s="104"/>
      <c r="U59" s="104"/>
      <c r="V59" s="79"/>
      <c r="W59" s="79"/>
      <c r="X59" s="79"/>
      <c r="Y59" s="79"/>
      <c r="Z59" s="79"/>
      <c r="AA59" s="79"/>
      <c r="AB59" s="79"/>
      <c r="AC59" s="79"/>
      <c r="AD59" s="79"/>
      <c r="AE59" s="79"/>
      <c r="AF59" s="79"/>
      <c r="AG59" s="79"/>
      <c r="AH59" s="79"/>
      <c r="AI59" s="79"/>
      <c r="AJ59" s="79"/>
      <c r="AK59" s="79"/>
      <c r="AL59" s="79"/>
      <c r="AM59" s="79"/>
    </row>
    <row r="60" spans="1:39" s="14" customFormat="1" ht="20.25" customHeight="1">
      <c r="A60" s="166" t="s">
        <v>290</v>
      </c>
      <c r="B60" s="166"/>
      <c r="C60" s="166"/>
      <c r="D60" s="166"/>
      <c r="E60" s="166"/>
      <c r="F60" s="166"/>
      <c r="G60" s="166"/>
      <c r="H60" s="166"/>
      <c r="I60" s="166"/>
      <c r="J60" s="166"/>
      <c r="K60" s="166"/>
      <c r="L60" s="166"/>
      <c r="M60" s="166"/>
      <c r="N60" s="166"/>
      <c r="O60" s="166"/>
      <c r="P60" s="166"/>
      <c r="Q60" s="166"/>
    </row>
    <row r="61" spans="1:39" s="14" customFormat="1">
      <c r="A61" s="166"/>
      <c r="B61" s="166"/>
      <c r="C61" s="166"/>
      <c r="D61" s="166"/>
      <c r="E61" s="166"/>
      <c r="F61" s="166"/>
      <c r="G61" s="166"/>
      <c r="H61" s="166"/>
      <c r="I61" s="166"/>
      <c r="J61" s="166"/>
      <c r="K61" s="166"/>
      <c r="L61" s="166"/>
      <c r="M61" s="166"/>
      <c r="N61" s="166"/>
      <c r="O61" s="166"/>
      <c r="P61" s="166"/>
      <c r="Q61" s="166"/>
    </row>
    <row r="62" spans="1:39" ht="16">
      <c r="S62" s="158" t="s">
        <v>289</v>
      </c>
    </row>
  </sheetData>
  <mergeCells count="122">
    <mergeCell ref="A5:R5"/>
    <mergeCell ref="A6:B6"/>
    <mergeCell ref="D6:E6"/>
    <mergeCell ref="F6:G6"/>
    <mergeCell ref="H6:I6"/>
    <mergeCell ref="J6:K6"/>
    <mergeCell ref="L6:M6"/>
    <mergeCell ref="N6:O6"/>
    <mergeCell ref="P6:Q6"/>
    <mergeCell ref="R6:S6"/>
    <mergeCell ref="A13:B13"/>
    <mergeCell ref="A14:B14"/>
    <mergeCell ref="A15:B15"/>
    <mergeCell ref="A16:B16"/>
    <mergeCell ref="A17:C17"/>
    <mergeCell ref="A18:Q18"/>
    <mergeCell ref="AF6:AG6"/>
    <mergeCell ref="AL6:AM6"/>
    <mergeCell ref="A7:B7"/>
    <mergeCell ref="A8:B8"/>
    <mergeCell ref="A9:A11"/>
    <mergeCell ref="A12:B12"/>
    <mergeCell ref="T6:U6"/>
    <mergeCell ref="V6:W6"/>
    <mergeCell ref="X6:Y6"/>
    <mergeCell ref="Z6:AA6"/>
    <mergeCell ref="AB6:AC6"/>
    <mergeCell ref="AD6:AE6"/>
    <mergeCell ref="AH6:AI6"/>
    <mergeCell ref="AJ6:AK6"/>
    <mergeCell ref="A19:R19"/>
    <mergeCell ref="A20:B20"/>
    <mergeCell ref="D20:E20"/>
    <mergeCell ref="F20:G20"/>
    <mergeCell ref="H20:I20"/>
    <mergeCell ref="J20:K20"/>
    <mergeCell ref="L20:M20"/>
    <mergeCell ref="N20:O20"/>
    <mergeCell ref="P20:Q20"/>
    <mergeCell ref="R20:S20"/>
    <mergeCell ref="A31:C31"/>
    <mergeCell ref="A32:Q32"/>
    <mergeCell ref="AF20:AG20"/>
    <mergeCell ref="AL20:AM20"/>
    <mergeCell ref="A21:B21"/>
    <mergeCell ref="A22:B22"/>
    <mergeCell ref="A23:A25"/>
    <mergeCell ref="A26:B26"/>
    <mergeCell ref="T20:U20"/>
    <mergeCell ref="V20:W20"/>
    <mergeCell ref="X20:Y20"/>
    <mergeCell ref="Z20:AA20"/>
    <mergeCell ref="AB20:AC20"/>
    <mergeCell ref="AD20:AE20"/>
    <mergeCell ref="AH20:AI20"/>
    <mergeCell ref="AF34:AG34"/>
    <mergeCell ref="AL34:AM34"/>
    <mergeCell ref="B35:C35"/>
    <mergeCell ref="B36:C36"/>
    <mergeCell ref="B37:C37"/>
    <mergeCell ref="B38:C38"/>
    <mergeCell ref="T34:U34"/>
    <mergeCell ref="V34:W34"/>
    <mergeCell ref="X34:Y34"/>
    <mergeCell ref="Z34:AA34"/>
    <mergeCell ref="AB34:AC34"/>
    <mergeCell ref="AD34:AE34"/>
    <mergeCell ref="B34:C34"/>
    <mergeCell ref="D34:E34"/>
    <mergeCell ref="F34:G34"/>
    <mergeCell ref="H34:I34"/>
    <mergeCell ref="J34:K34"/>
    <mergeCell ref="L34:M34"/>
    <mergeCell ref="N34:O34"/>
    <mergeCell ref="P34:Q34"/>
    <mergeCell ref="R34:S34"/>
    <mergeCell ref="AH34:AI34"/>
    <mergeCell ref="AJ34:AK34"/>
    <mergeCell ref="AB48:AC48"/>
    <mergeCell ref="AD48:AE48"/>
    <mergeCell ref="AF48:AG48"/>
    <mergeCell ref="AL48:AM48"/>
    <mergeCell ref="B49:C49"/>
    <mergeCell ref="B50:C50"/>
    <mergeCell ref="P48:Q48"/>
    <mergeCell ref="R48:S48"/>
    <mergeCell ref="T48:U48"/>
    <mergeCell ref="V48:W48"/>
    <mergeCell ref="X48:Y48"/>
    <mergeCell ref="Z48:AA48"/>
    <mergeCell ref="B48:C48"/>
    <mergeCell ref="D48:E48"/>
    <mergeCell ref="F48:G48"/>
    <mergeCell ref="H48:I48"/>
    <mergeCell ref="J48:K48"/>
    <mergeCell ref="L48:M48"/>
    <mergeCell ref="N48:O48"/>
    <mergeCell ref="AH48:AI48"/>
    <mergeCell ref="A3:R3"/>
    <mergeCell ref="B57:C57"/>
    <mergeCell ref="B58:C58"/>
    <mergeCell ref="A59:C59"/>
    <mergeCell ref="B51:C51"/>
    <mergeCell ref="B52:C52"/>
    <mergeCell ref="B53:C53"/>
    <mergeCell ref="B54:C54"/>
    <mergeCell ref="B55:C55"/>
    <mergeCell ref="B56:C56"/>
    <mergeCell ref="A45:C45"/>
    <mergeCell ref="A46:Q46"/>
    <mergeCell ref="A47:R47"/>
    <mergeCell ref="B39:C39"/>
    <mergeCell ref="B40:C40"/>
    <mergeCell ref="B41:C41"/>
    <mergeCell ref="B42:C42"/>
    <mergeCell ref="B43:C43"/>
    <mergeCell ref="B44:C44"/>
    <mergeCell ref="A33:R33"/>
    <mergeCell ref="A27:B27"/>
    <mergeCell ref="A28:B28"/>
    <mergeCell ref="A29:B29"/>
    <mergeCell ref="A30:B30"/>
  </mergeCells>
  <phoneticPr fontId="2"/>
  <hyperlinks>
    <hyperlink ref="S62" location="説明・目次!A1" display="目次に戻る" xr:uid="{C0157B36-137D-4679-B37E-CE279FF17C1E}"/>
  </hyperlinks>
  <pageMargins left="0.70866141732283472" right="0.70866141732283472" top="0.74803149606299213" bottom="0.74803149606299213" header="0.31496062992125984" footer="0.31496062992125984"/>
  <pageSetup paperSize="8" scale="34" fitToHeight="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A6C01-4377-44C3-A5F3-F4D9CC4BBA71}">
  <sheetPr>
    <tabColor theme="6" tint="-0.499984740745262"/>
    <pageSetUpPr fitToPage="1"/>
  </sheetPr>
  <dimension ref="A1:H11"/>
  <sheetViews>
    <sheetView view="pageBreakPreview" zoomScaleNormal="80" zoomScaleSheetLayoutView="100" workbookViewId="0">
      <selection activeCell="H11" sqref="H11"/>
    </sheetView>
  </sheetViews>
  <sheetFormatPr baseColWidth="10" defaultColWidth="9" defaultRowHeight="15"/>
  <cols>
    <col min="1" max="1" width="25.83203125" style="1" customWidth="1"/>
    <col min="2" max="23" width="10.33203125" style="1" customWidth="1"/>
    <col min="24" max="16384" width="9" style="1"/>
  </cols>
  <sheetData>
    <row r="1" spans="1:8" ht="22">
      <c r="A1" s="12" t="s">
        <v>61</v>
      </c>
    </row>
    <row r="3" spans="1:8">
      <c r="A3" s="2" t="s">
        <v>279</v>
      </c>
    </row>
    <row r="4" spans="1:8" ht="16">
      <c r="A4" s="38"/>
      <c r="B4" s="336" t="s">
        <v>6</v>
      </c>
      <c r="C4" s="336" t="s">
        <v>7</v>
      </c>
      <c r="D4" s="336" t="s">
        <v>8</v>
      </c>
      <c r="E4" s="336" t="s">
        <v>9</v>
      </c>
      <c r="F4" s="336" t="s">
        <v>57</v>
      </c>
      <c r="G4" s="336" t="s">
        <v>379</v>
      </c>
      <c r="H4" s="336" t="s">
        <v>686</v>
      </c>
    </row>
    <row r="5" spans="1:8" ht="16">
      <c r="A5" s="38" t="s">
        <v>15</v>
      </c>
      <c r="B5" s="4" t="s">
        <v>20</v>
      </c>
      <c r="C5" s="4" t="s">
        <v>20</v>
      </c>
      <c r="D5" s="4" t="s">
        <v>20</v>
      </c>
      <c r="E5" s="4" t="s">
        <v>21</v>
      </c>
      <c r="F5" s="4" t="s">
        <v>21</v>
      </c>
      <c r="G5" s="4" t="s">
        <v>21</v>
      </c>
      <c r="H5" s="4" t="s">
        <v>21</v>
      </c>
    </row>
    <row r="6" spans="1:8" ht="16">
      <c r="A6" s="38" t="s">
        <v>16</v>
      </c>
      <c r="B6" s="4" t="s">
        <v>20</v>
      </c>
      <c r="C6" s="4" t="s">
        <v>20</v>
      </c>
      <c r="D6" s="4" t="s">
        <v>20</v>
      </c>
      <c r="E6" s="4" t="s">
        <v>20</v>
      </c>
      <c r="F6" s="4" t="s">
        <v>20</v>
      </c>
      <c r="G6" s="4" t="s">
        <v>21</v>
      </c>
      <c r="H6" s="4" t="s">
        <v>21</v>
      </c>
    </row>
    <row r="7" spans="1:8" ht="16">
      <c r="A7" s="38" t="s">
        <v>17</v>
      </c>
      <c r="B7" s="4" t="s">
        <v>20</v>
      </c>
      <c r="C7" s="4" t="s">
        <v>20</v>
      </c>
      <c r="D7" s="4" t="s">
        <v>20</v>
      </c>
      <c r="E7" s="4" t="s">
        <v>20</v>
      </c>
      <c r="F7" s="4" t="s">
        <v>21</v>
      </c>
      <c r="G7" s="4" t="s">
        <v>21</v>
      </c>
      <c r="H7" s="4" t="s">
        <v>21</v>
      </c>
    </row>
    <row r="8" spans="1:8" ht="16">
      <c r="A8" s="38" t="s">
        <v>18</v>
      </c>
      <c r="B8" s="4" t="s">
        <v>21</v>
      </c>
      <c r="C8" s="4" t="s">
        <v>20</v>
      </c>
      <c r="D8" s="4" t="s">
        <v>21</v>
      </c>
      <c r="E8" s="4" t="s">
        <v>21</v>
      </c>
      <c r="F8" s="4" t="s">
        <v>21</v>
      </c>
      <c r="G8" s="4" t="s">
        <v>21</v>
      </c>
      <c r="H8" s="4" t="s">
        <v>21</v>
      </c>
    </row>
    <row r="9" spans="1:8" ht="16">
      <c r="A9" s="38" t="s">
        <v>19</v>
      </c>
      <c r="B9" s="4" t="s">
        <v>22</v>
      </c>
      <c r="C9" s="4" t="s">
        <v>21</v>
      </c>
      <c r="D9" s="4" t="s">
        <v>21</v>
      </c>
      <c r="E9" s="4" t="s">
        <v>21</v>
      </c>
      <c r="F9" s="4" t="s">
        <v>21</v>
      </c>
      <c r="G9" s="4" t="s">
        <v>21</v>
      </c>
      <c r="H9" s="4" t="s">
        <v>21</v>
      </c>
    </row>
    <row r="11" spans="1:8" ht="16">
      <c r="F11" s="182"/>
      <c r="G11" s="182"/>
      <c r="H11" s="158" t="s">
        <v>289</v>
      </c>
    </row>
  </sheetData>
  <phoneticPr fontId="2"/>
  <hyperlinks>
    <hyperlink ref="H11" location="説明・目次!A1" display="目次に戻る" xr:uid="{4F5F9307-A644-4924-96D5-D6B617504194}"/>
  </hyperlinks>
  <pageMargins left="0.70866141732283472" right="0.70866141732283472" top="0.74803149606299213" bottom="0.74803149606299213" header="0.31496062992125984" footer="0.31496062992125984"/>
  <pageSetup paperSize="9" scale="83" fitToHeight="0"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32D68-56A1-415E-BF5B-778673BDDF96}">
  <sheetPr>
    <tabColor theme="6" tint="-0.499984740745262"/>
    <pageSetUpPr fitToPage="1"/>
  </sheetPr>
  <dimension ref="A1:AE24"/>
  <sheetViews>
    <sheetView view="pageBreakPreview" topLeftCell="B6" zoomScaleNormal="70" zoomScaleSheetLayoutView="100" workbookViewId="0">
      <selection activeCell="U24" sqref="U24"/>
    </sheetView>
  </sheetViews>
  <sheetFormatPr baseColWidth="10" defaultColWidth="9" defaultRowHeight="15"/>
  <cols>
    <col min="1" max="16384" width="9" style="20"/>
  </cols>
  <sheetData>
    <row r="1" spans="1:31" s="1" customFormat="1" ht="22">
      <c r="A1" s="12" t="s">
        <v>61</v>
      </c>
    </row>
    <row r="2" spans="1:31" s="1" customFormat="1"/>
    <row r="3" spans="1:31" s="1" customFormat="1">
      <c r="A3" s="2" t="s">
        <v>444</v>
      </c>
    </row>
    <row r="4" spans="1:31" s="14" customFormat="1">
      <c r="A4" s="361"/>
      <c r="B4" s="361"/>
      <c r="C4" s="361"/>
      <c r="D4" s="361"/>
      <c r="E4" s="361"/>
      <c r="F4" s="361"/>
      <c r="G4" s="361"/>
      <c r="H4" s="361"/>
      <c r="I4" s="361"/>
      <c r="J4" s="361"/>
      <c r="K4" s="361"/>
      <c r="L4" s="361"/>
      <c r="M4" s="361"/>
      <c r="N4" s="361"/>
      <c r="O4" s="361"/>
      <c r="P4" s="361"/>
      <c r="Q4" s="361"/>
    </row>
    <row r="5" spans="1:31" s="14" customFormat="1" ht="16">
      <c r="A5" s="2" t="s">
        <v>637</v>
      </c>
    </row>
    <row r="6" spans="1:31" s="14" customFormat="1" ht="16">
      <c r="A6" s="365"/>
      <c r="B6" s="373"/>
      <c r="C6" s="366"/>
      <c r="D6" s="82" t="s">
        <v>183</v>
      </c>
      <c r="E6" s="82" t="s">
        <v>184</v>
      </c>
      <c r="F6" s="82" t="s">
        <v>185</v>
      </c>
      <c r="G6" s="82" t="s">
        <v>186</v>
      </c>
      <c r="H6" s="82" t="s">
        <v>187</v>
      </c>
      <c r="I6" s="82" t="s">
        <v>188</v>
      </c>
      <c r="J6" s="82" t="s">
        <v>189</v>
      </c>
      <c r="K6" s="82" t="s">
        <v>190</v>
      </c>
      <c r="L6" s="82" t="s">
        <v>191</v>
      </c>
      <c r="M6" s="82" t="s">
        <v>192</v>
      </c>
      <c r="N6" s="82" t="s">
        <v>193</v>
      </c>
      <c r="O6" s="82" t="s">
        <v>194</v>
      </c>
      <c r="P6" s="82" t="s">
        <v>195</v>
      </c>
      <c r="Q6" s="82" t="s">
        <v>163</v>
      </c>
      <c r="R6" s="82" t="s">
        <v>182</v>
      </c>
      <c r="S6" s="82" t="s">
        <v>57</v>
      </c>
      <c r="T6" s="82" t="s">
        <v>271</v>
      </c>
      <c r="U6" s="82" t="s">
        <v>380</v>
      </c>
      <c r="Y6" s="83"/>
      <c r="Z6" s="83"/>
      <c r="AA6" s="83"/>
      <c r="AB6" s="83"/>
      <c r="AC6" s="83"/>
      <c r="AD6" s="83"/>
      <c r="AE6" s="83"/>
    </row>
    <row r="7" spans="1:31" s="14" customFormat="1">
      <c r="A7" s="356" t="s">
        <v>107</v>
      </c>
      <c r="B7" s="372"/>
      <c r="C7" s="357"/>
      <c r="D7" s="82"/>
      <c r="E7" s="82"/>
      <c r="F7" s="82"/>
      <c r="G7" s="82"/>
      <c r="H7" s="82"/>
      <c r="I7" s="82"/>
      <c r="J7" s="82"/>
      <c r="K7" s="82"/>
      <c r="L7" s="82"/>
      <c r="M7" s="82"/>
      <c r="N7" s="82"/>
      <c r="O7" s="82"/>
      <c r="P7" s="82"/>
      <c r="Q7" s="82"/>
      <c r="R7" s="82"/>
      <c r="S7" s="82"/>
      <c r="T7" s="82"/>
      <c r="U7" s="82"/>
      <c r="V7" s="83"/>
      <c r="W7" s="83"/>
      <c r="X7" s="83"/>
      <c r="Y7" s="83"/>
      <c r="Z7" s="83"/>
      <c r="AA7" s="83"/>
      <c r="AB7" s="83"/>
      <c r="AC7" s="83"/>
      <c r="AD7" s="83"/>
      <c r="AE7" s="83"/>
    </row>
    <row r="8" spans="1:31" s="14" customFormat="1" ht="36" customHeight="1">
      <c r="A8" s="81" t="s">
        <v>108</v>
      </c>
      <c r="B8" s="356" t="s">
        <v>109</v>
      </c>
      <c r="C8" s="357"/>
      <c r="D8" s="84">
        <v>115</v>
      </c>
      <c r="E8" s="84">
        <v>187</v>
      </c>
      <c r="F8" s="84">
        <v>292</v>
      </c>
      <c r="G8" s="84">
        <v>525</v>
      </c>
      <c r="H8" s="84">
        <v>115</v>
      </c>
      <c r="I8" s="84">
        <v>243</v>
      </c>
      <c r="J8" s="84">
        <v>178</v>
      </c>
      <c r="K8" s="84">
        <v>306</v>
      </c>
      <c r="L8" s="84">
        <v>256</v>
      </c>
      <c r="M8" s="84">
        <v>302</v>
      </c>
      <c r="N8" s="84">
        <v>321</v>
      </c>
      <c r="O8" s="84">
        <v>435</v>
      </c>
      <c r="P8" s="84">
        <v>539</v>
      </c>
      <c r="Q8" s="84">
        <v>455</v>
      </c>
      <c r="R8" s="84">
        <v>420</v>
      </c>
      <c r="S8" s="84">
        <v>423</v>
      </c>
      <c r="T8" s="84">
        <v>674</v>
      </c>
      <c r="U8" s="84">
        <v>526</v>
      </c>
      <c r="V8" s="86"/>
      <c r="W8" s="86"/>
      <c r="X8" s="86"/>
      <c r="Y8" s="86"/>
      <c r="Z8" s="86"/>
      <c r="AA8" s="86"/>
      <c r="AB8" s="86"/>
      <c r="AC8" s="86"/>
      <c r="AD8" s="86"/>
      <c r="AE8" s="86"/>
    </row>
    <row r="9" spans="1:31" s="14" customFormat="1" ht="48" customHeight="1">
      <c r="A9" s="362" t="s">
        <v>196</v>
      </c>
      <c r="B9" s="356" t="s">
        <v>110</v>
      </c>
      <c r="C9" s="357"/>
      <c r="D9" s="84">
        <v>105</v>
      </c>
      <c r="E9" s="84">
        <v>365</v>
      </c>
      <c r="F9" s="84">
        <v>284</v>
      </c>
      <c r="G9" s="84">
        <v>259</v>
      </c>
      <c r="H9" s="84">
        <v>307</v>
      </c>
      <c r="I9" s="84">
        <v>212</v>
      </c>
      <c r="J9" s="84">
        <v>317</v>
      </c>
      <c r="K9" s="84">
        <v>321</v>
      </c>
      <c r="L9" s="84">
        <v>208</v>
      </c>
      <c r="M9" s="84">
        <v>299</v>
      </c>
      <c r="N9" s="84">
        <v>259</v>
      </c>
      <c r="O9" s="84">
        <v>185</v>
      </c>
      <c r="P9" s="84">
        <v>143</v>
      </c>
      <c r="Q9" s="84">
        <v>213</v>
      </c>
      <c r="R9" s="84">
        <v>223</v>
      </c>
      <c r="S9" s="84">
        <v>104</v>
      </c>
      <c r="T9" s="84">
        <v>124</v>
      </c>
      <c r="U9" s="84">
        <v>269</v>
      </c>
      <c r="V9" s="86"/>
      <c r="W9" s="86"/>
      <c r="X9" s="86"/>
      <c r="Y9" s="86"/>
      <c r="Z9" s="86"/>
      <c r="AA9" s="86"/>
      <c r="AB9" s="86"/>
      <c r="AC9" s="86"/>
      <c r="AD9" s="86"/>
      <c r="AE9" s="86"/>
    </row>
    <row r="10" spans="1:31" s="14" customFormat="1" ht="36" customHeight="1">
      <c r="A10" s="362"/>
      <c r="B10" s="356" t="s">
        <v>111</v>
      </c>
      <c r="C10" s="357"/>
      <c r="D10" s="84">
        <v>1273</v>
      </c>
      <c r="E10" s="84">
        <v>2431</v>
      </c>
      <c r="F10" s="84">
        <v>2408</v>
      </c>
      <c r="G10" s="84">
        <v>2537</v>
      </c>
      <c r="H10" s="84">
        <v>1602</v>
      </c>
      <c r="I10" s="84">
        <v>1820</v>
      </c>
      <c r="J10" s="84">
        <v>1642</v>
      </c>
      <c r="K10" s="84">
        <v>1197</v>
      </c>
      <c r="L10" s="84">
        <v>1280</v>
      </c>
      <c r="M10" s="84">
        <v>1436</v>
      </c>
      <c r="N10" s="84">
        <v>1418</v>
      </c>
      <c r="O10" s="84">
        <v>2033</v>
      </c>
      <c r="P10" s="84">
        <v>873</v>
      </c>
      <c r="Q10" s="84">
        <v>1460</v>
      </c>
      <c r="R10" s="84">
        <v>1135</v>
      </c>
      <c r="S10" s="84">
        <v>1366</v>
      </c>
      <c r="T10" s="84">
        <v>1368</v>
      </c>
      <c r="U10" s="84">
        <v>1645</v>
      </c>
      <c r="V10" s="86"/>
      <c r="W10" s="86"/>
      <c r="X10" s="86"/>
      <c r="Y10" s="86"/>
      <c r="Z10" s="86"/>
      <c r="AA10" s="86"/>
      <c r="AB10" s="86"/>
      <c r="AC10" s="86"/>
      <c r="AD10" s="86"/>
      <c r="AE10" s="86"/>
    </row>
    <row r="11" spans="1:31" s="14" customFormat="1" ht="48" customHeight="1">
      <c r="A11" s="362"/>
      <c r="B11" s="356" t="s">
        <v>112</v>
      </c>
      <c r="C11" s="357"/>
      <c r="D11" s="84">
        <v>182</v>
      </c>
      <c r="E11" s="84">
        <v>190</v>
      </c>
      <c r="F11" s="84">
        <v>370</v>
      </c>
      <c r="G11" s="84">
        <v>243</v>
      </c>
      <c r="H11" s="84">
        <v>168</v>
      </c>
      <c r="I11" s="84">
        <v>162</v>
      </c>
      <c r="J11" s="84">
        <v>305</v>
      </c>
      <c r="K11" s="84">
        <v>164</v>
      </c>
      <c r="L11" s="84">
        <v>199</v>
      </c>
      <c r="M11" s="84">
        <v>144</v>
      </c>
      <c r="N11" s="84">
        <v>126</v>
      </c>
      <c r="O11" s="84">
        <v>304</v>
      </c>
      <c r="P11" s="84">
        <v>57</v>
      </c>
      <c r="Q11" s="84">
        <v>266</v>
      </c>
      <c r="R11" s="84">
        <v>192</v>
      </c>
      <c r="S11" s="84">
        <v>215</v>
      </c>
      <c r="T11" s="84">
        <v>76</v>
      </c>
      <c r="U11" s="84">
        <v>30</v>
      </c>
      <c r="V11" s="86"/>
      <c r="W11" s="86"/>
      <c r="X11" s="86"/>
      <c r="Y11" s="86"/>
      <c r="Z11" s="86"/>
      <c r="AA11" s="86"/>
      <c r="AB11" s="86"/>
      <c r="AC11" s="86"/>
      <c r="AD11" s="86"/>
      <c r="AE11" s="86"/>
    </row>
    <row r="12" spans="1:31" s="14" customFormat="1">
      <c r="A12" s="356" t="s">
        <v>31</v>
      </c>
      <c r="B12" s="372"/>
      <c r="C12" s="357"/>
      <c r="D12" s="84">
        <v>1675</v>
      </c>
      <c r="E12" s="84">
        <v>3174</v>
      </c>
      <c r="F12" s="84">
        <v>3354</v>
      </c>
      <c r="G12" s="84">
        <v>3564</v>
      </c>
      <c r="H12" s="84">
        <v>2192</v>
      </c>
      <c r="I12" s="84">
        <v>2437</v>
      </c>
      <c r="J12" s="84">
        <v>2442</v>
      </c>
      <c r="K12" s="84">
        <v>1988</v>
      </c>
      <c r="L12" s="84">
        <v>1943</v>
      </c>
      <c r="M12" s="84">
        <v>2181</v>
      </c>
      <c r="N12" s="84">
        <v>2124</v>
      </c>
      <c r="O12" s="84">
        <v>2957</v>
      </c>
      <c r="P12" s="84">
        <v>1612</v>
      </c>
      <c r="Q12" s="84">
        <v>2394</v>
      </c>
      <c r="R12" s="84">
        <v>1970</v>
      </c>
      <c r="S12" s="84">
        <v>2108</v>
      </c>
      <c r="T12" s="84">
        <v>2242</v>
      </c>
      <c r="U12" s="84">
        <v>2470</v>
      </c>
      <c r="V12" s="86"/>
      <c r="W12" s="86"/>
      <c r="X12" s="86"/>
      <c r="Y12" s="86"/>
      <c r="Z12" s="86"/>
      <c r="AA12" s="86"/>
      <c r="AB12" s="86"/>
      <c r="AC12" s="86"/>
      <c r="AD12" s="86"/>
      <c r="AE12" s="86"/>
    </row>
    <row r="13" spans="1:31" s="14" customFormat="1">
      <c r="A13" s="361"/>
      <c r="B13" s="361"/>
      <c r="C13" s="361"/>
      <c r="D13" s="361"/>
      <c r="E13" s="361"/>
      <c r="F13" s="361"/>
      <c r="G13" s="361"/>
      <c r="H13" s="361"/>
      <c r="I13" s="361"/>
      <c r="J13" s="361"/>
      <c r="K13" s="361"/>
      <c r="L13" s="361"/>
      <c r="M13" s="361"/>
      <c r="N13" s="361"/>
      <c r="O13" s="361"/>
      <c r="P13" s="361"/>
      <c r="Q13" s="361"/>
    </row>
    <row r="14" spans="1:31" s="14" customFormat="1" ht="16">
      <c r="A14" s="2" t="s">
        <v>638</v>
      </c>
    </row>
    <row r="15" spans="1:31" s="14" customFormat="1" ht="16">
      <c r="A15" s="365"/>
      <c r="B15" s="373"/>
      <c r="C15" s="366"/>
      <c r="D15" s="82" t="s">
        <v>5</v>
      </c>
      <c r="E15" s="82" t="s">
        <v>6</v>
      </c>
      <c r="F15" s="82" t="s">
        <v>7</v>
      </c>
      <c r="G15" s="82" t="s">
        <v>8</v>
      </c>
      <c r="H15" s="82" t="s">
        <v>9</v>
      </c>
      <c r="I15" s="82" t="s">
        <v>57</v>
      </c>
      <c r="J15" s="82" t="s">
        <v>271</v>
      </c>
      <c r="K15" s="82" t="s">
        <v>380</v>
      </c>
      <c r="M15" s="83"/>
      <c r="N15" s="83"/>
      <c r="O15" s="83"/>
      <c r="P15" s="83"/>
      <c r="Q15" s="83"/>
      <c r="R15" s="83"/>
      <c r="Y15" s="83"/>
      <c r="Z15" s="83"/>
      <c r="AA15" s="83"/>
      <c r="AB15" s="83"/>
      <c r="AC15" s="83"/>
      <c r="AD15" s="83"/>
      <c r="AE15" s="83"/>
    </row>
    <row r="16" spans="1:31" s="14" customFormat="1">
      <c r="A16" s="356" t="s">
        <v>107</v>
      </c>
      <c r="B16" s="372"/>
      <c r="C16" s="357"/>
      <c r="D16" s="82"/>
      <c r="E16" s="82"/>
      <c r="F16" s="82"/>
      <c r="G16" s="82"/>
      <c r="H16" s="82"/>
      <c r="I16" s="82"/>
      <c r="J16" s="82"/>
      <c r="K16" s="82"/>
      <c r="L16" s="83"/>
      <c r="M16" s="83"/>
      <c r="N16" s="83"/>
      <c r="O16" s="83"/>
      <c r="P16" s="83"/>
      <c r="Q16" s="83"/>
      <c r="R16" s="83"/>
      <c r="S16" s="83"/>
      <c r="T16" s="83"/>
      <c r="U16" s="83"/>
      <c r="V16" s="83"/>
      <c r="W16" s="83"/>
      <c r="X16" s="83"/>
      <c r="Y16" s="83"/>
      <c r="Z16" s="83"/>
      <c r="AA16" s="83"/>
      <c r="AB16" s="83"/>
      <c r="AC16" s="83"/>
      <c r="AD16" s="83"/>
      <c r="AE16" s="83"/>
    </row>
    <row r="17" spans="1:31" s="14" customFormat="1" ht="36" customHeight="1">
      <c r="A17" s="81" t="s">
        <v>108</v>
      </c>
      <c r="B17" s="356" t="s">
        <v>109</v>
      </c>
      <c r="C17" s="357"/>
      <c r="D17" s="84">
        <v>240</v>
      </c>
      <c r="E17" s="84">
        <v>175</v>
      </c>
      <c r="F17" s="84">
        <v>231</v>
      </c>
      <c r="G17" s="84">
        <v>214</v>
      </c>
      <c r="H17" s="84">
        <v>211</v>
      </c>
      <c r="I17" s="84">
        <v>166</v>
      </c>
      <c r="J17" s="84">
        <v>227</v>
      </c>
      <c r="K17" s="84">
        <v>304.26881530000003</v>
      </c>
      <c r="L17" s="86"/>
      <c r="M17" s="86"/>
      <c r="N17" s="86"/>
      <c r="O17" s="86"/>
      <c r="P17" s="86"/>
      <c r="Q17" s="86"/>
      <c r="R17" s="86"/>
      <c r="S17" s="86"/>
      <c r="T17" s="86"/>
      <c r="U17" s="86"/>
      <c r="V17" s="86"/>
      <c r="W17" s="86"/>
      <c r="X17" s="86"/>
      <c r="Y17" s="86"/>
      <c r="Z17" s="86"/>
      <c r="AA17" s="86"/>
      <c r="AB17" s="86"/>
      <c r="AC17" s="86"/>
      <c r="AD17" s="86"/>
      <c r="AE17" s="86"/>
    </row>
    <row r="18" spans="1:31" s="14" customFormat="1" ht="48" customHeight="1">
      <c r="A18" s="362" t="s">
        <v>196</v>
      </c>
      <c r="B18" s="356" t="s">
        <v>110</v>
      </c>
      <c r="C18" s="357"/>
      <c r="D18" s="84">
        <v>139</v>
      </c>
      <c r="E18" s="84">
        <v>168</v>
      </c>
      <c r="F18" s="84">
        <v>98</v>
      </c>
      <c r="G18" s="84">
        <v>148</v>
      </c>
      <c r="H18" s="84">
        <v>157</v>
      </c>
      <c r="I18" s="84">
        <v>162</v>
      </c>
      <c r="J18" s="84">
        <v>272</v>
      </c>
      <c r="K18" s="84">
        <v>386.76486779999999</v>
      </c>
      <c r="L18" s="86"/>
      <c r="M18" s="86"/>
      <c r="N18" s="86"/>
      <c r="O18" s="86"/>
      <c r="P18" s="86"/>
      <c r="Q18" s="86"/>
      <c r="R18" s="86"/>
      <c r="S18" s="86"/>
      <c r="T18" s="86"/>
      <c r="U18" s="86"/>
      <c r="V18" s="86"/>
      <c r="W18" s="86"/>
      <c r="X18" s="86"/>
      <c r="Y18" s="86"/>
      <c r="Z18" s="86"/>
      <c r="AA18" s="86"/>
      <c r="AB18" s="86"/>
      <c r="AC18" s="86"/>
      <c r="AD18" s="86"/>
      <c r="AE18" s="86"/>
    </row>
    <row r="19" spans="1:31" s="14" customFormat="1" ht="36" customHeight="1">
      <c r="A19" s="362"/>
      <c r="B19" s="356" t="s">
        <v>111</v>
      </c>
      <c r="C19" s="357"/>
      <c r="D19" s="84">
        <v>207</v>
      </c>
      <c r="E19" s="84">
        <v>891</v>
      </c>
      <c r="F19" s="84">
        <v>1432</v>
      </c>
      <c r="G19" s="84">
        <v>866</v>
      </c>
      <c r="H19" s="84">
        <v>1442</v>
      </c>
      <c r="I19" s="84">
        <v>1264</v>
      </c>
      <c r="J19" s="84">
        <v>1564</v>
      </c>
      <c r="K19" s="84">
        <v>1358.934266</v>
      </c>
      <c r="L19" s="86"/>
      <c r="M19" s="86"/>
      <c r="N19" s="86"/>
      <c r="O19" s="86"/>
      <c r="P19" s="86"/>
      <c r="Q19" s="86"/>
      <c r="R19" s="86"/>
      <c r="S19" s="86"/>
      <c r="T19" s="86"/>
      <c r="U19" s="86"/>
      <c r="V19" s="86"/>
      <c r="W19" s="86"/>
      <c r="X19" s="86"/>
      <c r="Y19" s="86"/>
      <c r="Z19" s="86"/>
      <c r="AA19" s="86"/>
      <c r="AB19" s="86"/>
      <c r="AC19" s="86"/>
      <c r="AD19" s="86"/>
      <c r="AE19" s="86"/>
    </row>
    <row r="20" spans="1:31" s="14" customFormat="1" ht="48" customHeight="1">
      <c r="A20" s="362"/>
      <c r="B20" s="356" t="s">
        <v>112</v>
      </c>
      <c r="C20" s="357"/>
      <c r="D20" s="84">
        <v>60</v>
      </c>
      <c r="E20" s="84">
        <v>716</v>
      </c>
      <c r="F20" s="84">
        <v>646</v>
      </c>
      <c r="G20" s="84">
        <v>443</v>
      </c>
      <c r="H20" s="84">
        <v>562</v>
      </c>
      <c r="I20" s="84">
        <v>423</v>
      </c>
      <c r="J20" s="84">
        <v>200</v>
      </c>
      <c r="K20" s="84">
        <v>1298.810154</v>
      </c>
      <c r="L20" s="86"/>
      <c r="M20" s="86"/>
      <c r="N20" s="86"/>
      <c r="O20" s="86"/>
      <c r="P20" s="86"/>
      <c r="Q20" s="86"/>
      <c r="R20" s="86"/>
      <c r="S20" s="86"/>
      <c r="T20" s="86"/>
      <c r="U20" s="86"/>
      <c r="V20" s="86"/>
      <c r="W20" s="86"/>
      <c r="X20" s="86"/>
      <c r="Y20" s="86"/>
      <c r="Z20" s="86"/>
      <c r="AA20" s="86"/>
      <c r="AB20" s="86"/>
      <c r="AC20" s="86"/>
      <c r="AD20" s="86"/>
      <c r="AE20" s="86"/>
    </row>
    <row r="21" spans="1:31" s="14" customFormat="1">
      <c r="A21" s="356" t="s">
        <v>31</v>
      </c>
      <c r="B21" s="372"/>
      <c r="C21" s="357"/>
      <c r="D21" s="84">
        <v>646</v>
      </c>
      <c r="E21" s="84">
        <v>1950</v>
      </c>
      <c r="F21" s="84">
        <v>2407</v>
      </c>
      <c r="G21" s="84">
        <v>1671</v>
      </c>
      <c r="H21" s="84">
        <v>2372</v>
      </c>
      <c r="I21" s="84">
        <v>2015</v>
      </c>
      <c r="J21" s="84">
        <v>2263</v>
      </c>
      <c r="K21" s="84">
        <v>3348.7781030000001</v>
      </c>
      <c r="L21" s="86"/>
      <c r="M21" s="86"/>
      <c r="N21" s="86"/>
      <c r="O21" s="86"/>
      <c r="P21" s="86"/>
      <c r="Q21" s="86"/>
      <c r="R21" s="86"/>
      <c r="S21" s="86"/>
      <c r="T21" s="86"/>
      <c r="U21" s="86"/>
      <c r="V21" s="86"/>
      <c r="W21" s="86"/>
      <c r="X21" s="86"/>
      <c r="Y21" s="86"/>
      <c r="Z21" s="86"/>
      <c r="AA21" s="86"/>
      <c r="AB21" s="86"/>
      <c r="AC21" s="86"/>
      <c r="AD21" s="86"/>
      <c r="AE21" s="86"/>
    </row>
    <row r="22" spans="1:31" s="14" customFormat="1" ht="40" customHeight="1">
      <c r="A22" s="371" t="s">
        <v>291</v>
      </c>
      <c r="B22" s="371"/>
      <c r="C22" s="371"/>
      <c r="D22" s="371"/>
      <c r="E22" s="371"/>
      <c r="F22" s="371"/>
      <c r="G22" s="371"/>
      <c r="H22" s="371"/>
      <c r="I22" s="371"/>
      <c r="J22" s="371"/>
      <c r="K22" s="371"/>
      <c r="L22" s="371"/>
      <c r="M22" s="371"/>
      <c r="N22" s="371"/>
      <c r="O22" s="371"/>
      <c r="P22" s="371"/>
      <c r="Q22" s="371"/>
    </row>
    <row r="23" spans="1:31" s="14" customFormat="1">
      <c r="A23" s="165"/>
      <c r="B23" s="165"/>
      <c r="C23" s="165"/>
      <c r="D23" s="165"/>
      <c r="E23" s="165"/>
      <c r="F23" s="165"/>
      <c r="G23" s="165"/>
      <c r="H23" s="165"/>
      <c r="I23" s="165"/>
      <c r="J23" s="165"/>
      <c r="K23" s="165"/>
      <c r="L23" s="165"/>
      <c r="M23" s="165"/>
      <c r="N23" s="165"/>
      <c r="O23" s="165"/>
      <c r="P23" s="165"/>
      <c r="Q23" s="165"/>
    </row>
    <row r="24" spans="1:31" ht="16">
      <c r="U24" s="158" t="s">
        <v>289</v>
      </c>
    </row>
  </sheetData>
  <mergeCells count="19">
    <mergeCell ref="A4:Q4"/>
    <mergeCell ref="A12:C12"/>
    <mergeCell ref="B11:C11"/>
    <mergeCell ref="B10:C10"/>
    <mergeCell ref="B9:C9"/>
    <mergeCell ref="B8:C8"/>
    <mergeCell ref="A7:C7"/>
    <mergeCell ref="A6:C6"/>
    <mergeCell ref="B18:C18"/>
    <mergeCell ref="B19:C19"/>
    <mergeCell ref="B20:C20"/>
    <mergeCell ref="A22:Q22"/>
    <mergeCell ref="A9:A11"/>
    <mergeCell ref="A21:C21"/>
    <mergeCell ref="A13:Q13"/>
    <mergeCell ref="A15:C15"/>
    <mergeCell ref="A16:C16"/>
    <mergeCell ref="B17:C17"/>
    <mergeCell ref="A18:A20"/>
  </mergeCells>
  <phoneticPr fontId="2"/>
  <hyperlinks>
    <hyperlink ref="U24" location="説明・目次!A1" display="目次に戻る" xr:uid="{50D2A539-1C5B-4DE3-8EE9-F05521F15CF1}"/>
  </hyperlinks>
  <pageMargins left="0.70866141732283472" right="0.70866141732283472" top="0.74803149606299213" bottom="0.74803149606299213" header="0.31496062992125984" footer="0.31496062992125984"/>
  <pageSetup paperSize="9" scale="43" fitToHeight="0" orientation="portrait" horizontalDpi="4294967293" r:id="rId1"/>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B2D15-68C8-48F9-A0B6-65CA1F6C6E2B}">
  <sheetPr>
    <tabColor theme="4" tint="-0.499984740745262"/>
    <pageSetUpPr fitToPage="1"/>
  </sheetPr>
  <dimension ref="A1:W8"/>
  <sheetViews>
    <sheetView view="pageBreakPreview" zoomScaleNormal="100" zoomScaleSheetLayoutView="100" workbookViewId="0"/>
  </sheetViews>
  <sheetFormatPr baseColWidth="10" defaultColWidth="9" defaultRowHeight="15"/>
  <cols>
    <col min="1" max="1" width="18.5" style="20" customWidth="1"/>
    <col min="2" max="9" width="9.83203125" style="20" customWidth="1"/>
    <col min="10" max="10" width="11" style="20" customWidth="1"/>
    <col min="11" max="15" width="9.83203125" style="20" customWidth="1"/>
    <col min="16" max="19" width="10.33203125" style="20" customWidth="1"/>
    <col min="20" max="16384" width="9" style="20"/>
  </cols>
  <sheetData>
    <row r="1" spans="1:23" ht="22">
      <c r="A1" s="160" t="s">
        <v>431</v>
      </c>
      <c r="B1" s="10"/>
      <c r="C1" s="10"/>
      <c r="D1" s="10"/>
      <c r="E1" s="10"/>
      <c r="F1" s="10"/>
      <c r="G1" s="10"/>
      <c r="H1" s="10"/>
      <c r="I1" s="10"/>
      <c r="J1" s="10"/>
      <c r="K1" s="10"/>
      <c r="L1" s="10"/>
    </row>
    <row r="2" spans="1:23">
      <c r="D2" s="148"/>
      <c r="E2" s="148"/>
    </row>
    <row r="3" spans="1:23">
      <c r="A3" s="2" t="s">
        <v>635</v>
      </c>
    </row>
    <row r="4" spans="1:23" ht="17">
      <c r="A4" s="116"/>
      <c r="B4" s="114" t="s">
        <v>1</v>
      </c>
      <c r="C4" s="114" t="s">
        <v>2</v>
      </c>
      <c r="D4" s="114" t="s">
        <v>13</v>
      </c>
      <c r="E4" s="114" t="s">
        <v>14</v>
      </c>
      <c r="F4" s="114" t="s">
        <v>3</v>
      </c>
      <c r="G4" s="121" t="s">
        <v>34</v>
      </c>
      <c r="H4" s="121" t="s">
        <v>35</v>
      </c>
      <c r="I4" s="121" t="s">
        <v>24</v>
      </c>
      <c r="J4" s="121" t="s">
        <v>25</v>
      </c>
      <c r="K4" s="121" t="s">
        <v>26</v>
      </c>
      <c r="L4" s="114" t="s">
        <v>9</v>
      </c>
      <c r="M4" s="114" t="s">
        <v>57</v>
      </c>
      <c r="N4" s="114" t="s">
        <v>271</v>
      </c>
      <c r="O4" s="114" t="s">
        <v>380</v>
      </c>
      <c r="S4" s="137"/>
      <c r="T4" s="14"/>
      <c r="U4" s="14"/>
      <c r="V4" s="14"/>
      <c r="W4" s="14"/>
    </row>
    <row r="5" spans="1:23">
      <c r="A5" s="116" t="s">
        <v>636</v>
      </c>
      <c r="B5" s="116">
        <v>1.1000000000000001</v>
      </c>
      <c r="C5" s="116">
        <v>7.9</v>
      </c>
      <c r="D5" s="92">
        <v>18.3</v>
      </c>
      <c r="E5" s="92">
        <v>18.3</v>
      </c>
      <c r="F5" s="116">
        <v>20.399999999999999</v>
      </c>
      <c r="G5" s="116">
        <v>23.1</v>
      </c>
      <c r="H5" s="116">
        <v>24.2</v>
      </c>
      <c r="I5" s="116">
        <v>34.6</v>
      </c>
      <c r="J5" s="116">
        <v>54.4</v>
      </c>
      <c r="K5" s="116">
        <v>77.7</v>
      </c>
      <c r="L5" s="116">
        <v>92.3</v>
      </c>
      <c r="M5" s="116">
        <v>107.1</v>
      </c>
      <c r="N5" s="116">
        <v>133.5</v>
      </c>
      <c r="O5" s="116">
        <v>156.4</v>
      </c>
    </row>
    <row r="6" spans="1:23" ht="94.5" customHeight="1">
      <c r="A6" s="374" t="s">
        <v>266</v>
      </c>
      <c r="B6" s="374"/>
      <c r="C6" s="374"/>
      <c r="D6" s="374"/>
      <c r="E6" s="374"/>
      <c r="F6" s="374"/>
      <c r="G6" s="374"/>
      <c r="H6" s="374"/>
      <c r="I6" s="374"/>
      <c r="J6" s="374"/>
      <c r="K6" s="374"/>
      <c r="L6" s="374"/>
      <c r="M6" s="374"/>
      <c r="N6" s="374"/>
      <c r="O6" s="374"/>
      <c r="P6" s="14"/>
      <c r="Q6" s="14"/>
      <c r="R6" s="14"/>
      <c r="S6" s="14"/>
      <c r="T6" s="14"/>
      <c r="U6" s="14"/>
      <c r="V6" s="14"/>
      <c r="W6" s="14"/>
    </row>
    <row r="7" spans="1:23">
      <c r="A7" s="118"/>
      <c r="B7" s="118"/>
      <c r="C7" s="118"/>
      <c r="D7" s="118"/>
      <c r="E7" s="118"/>
      <c r="F7" s="118"/>
      <c r="G7" s="118"/>
      <c r="H7" s="118"/>
      <c r="I7" s="118"/>
      <c r="J7" s="118"/>
      <c r="K7" s="118"/>
      <c r="L7" s="118"/>
      <c r="M7" s="118"/>
      <c r="N7" s="118"/>
      <c r="O7" s="118"/>
      <c r="P7" s="14"/>
      <c r="Q7" s="14"/>
      <c r="R7" s="14"/>
      <c r="S7" s="14"/>
      <c r="T7" s="14"/>
      <c r="U7" s="14"/>
      <c r="V7" s="14"/>
      <c r="W7" s="14"/>
    </row>
    <row r="8" spans="1:23" ht="16">
      <c r="O8" s="158" t="s">
        <v>289</v>
      </c>
    </row>
  </sheetData>
  <mergeCells count="1">
    <mergeCell ref="A6:O6"/>
  </mergeCells>
  <phoneticPr fontId="2"/>
  <hyperlinks>
    <hyperlink ref="O8" location="説明・目次!A1" display="目次に戻る" xr:uid="{101CAA1D-EAAB-4957-B402-8B4F0C705C4F}"/>
  </hyperlinks>
  <pageMargins left="0.70866141732283472" right="0.70866141732283472" top="0.74803149606299213" bottom="0.74803149606299213" header="0.31496062992125984" footer="0.31496062992125984"/>
  <pageSetup paperSize="9" scale="52" fitToHeight="0" orientation="portrait" verticalDpi="300" r:id="rId1"/>
  <colBreaks count="1" manualBreakCount="1">
    <brk id="19"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0241F-F346-47D9-858E-0A160E43C5A3}">
  <sheetPr>
    <tabColor theme="4" tint="-0.499984740745262"/>
  </sheetPr>
  <dimension ref="A1:P12"/>
  <sheetViews>
    <sheetView view="pageBreakPreview" zoomScaleNormal="100" zoomScaleSheetLayoutView="100" workbookViewId="0"/>
  </sheetViews>
  <sheetFormatPr baseColWidth="10" defaultColWidth="9" defaultRowHeight="15"/>
  <cols>
    <col min="1" max="1" width="18.83203125" style="20" customWidth="1"/>
    <col min="2" max="2" width="11.5" style="20" bestFit="1" customWidth="1"/>
    <col min="3" max="3" width="15.33203125" style="20" bestFit="1" customWidth="1"/>
    <col min="4" max="13" width="9.83203125" style="20" customWidth="1"/>
    <col min="14" max="14" width="11" style="20" customWidth="1"/>
    <col min="15" max="17" width="9.83203125" style="20" customWidth="1"/>
    <col min="18" max="21" width="10.33203125" style="20" customWidth="1"/>
    <col min="22" max="16384" width="9" style="20"/>
  </cols>
  <sheetData>
    <row r="1" spans="1:16" ht="22">
      <c r="A1" s="160" t="s">
        <v>60</v>
      </c>
      <c r="B1" s="160"/>
      <c r="C1" s="160"/>
      <c r="D1" s="10"/>
      <c r="E1" s="10"/>
      <c r="F1" s="10"/>
      <c r="G1" s="10"/>
      <c r="H1" s="10"/>
      <c r="I1" s="10"/>
      <c r="J1" s="10"/>
      <c r="K1" s="10"/>
      <c r="L1" s="10"/>
      <c r="M1" s="10"/>
      <c r="N1" s="10"/>
      <c r="O1" s="10"/>
      <c r="P1" s="10"/>
    </row>
    <row r="2" spans="1:16">
      <c r="F2" s="148"/>
      <c r="G2" s="148"/>
      <c r="H2" s="148"/>
      <c r="I2" s="148"/>
    </row>
    <row r="3" spans="1:16" ht="16">
      <c r="A3" s="2" t="s">
        <v>343</v>
      </c>
      <c r="B3" s="2"/>
      <c r="C3" s="2"/>
    </row>
    <row r="4" spans="1:16" ht="16">
      <c r="A4" s="22" t="s">
        <v>331</v>
      </c>
      <c r="B4" s="272" t="s">
        <v>335</v>
      </c>
      <c r="C4" s="272" t="s">
        <v>336</v>
      </c>
      <c r="D4" s="272" t="s">
        <v>26</v>
      </c>
      <c r="E4" s="271" t="s">
        <v>9</v>
      </c>
      <c r="F4" s="271" t="s">
        <v>57</v>
      </c>
      <c r="G4" s="271" t="s">
        <v>271</v>
      </c>
      <c r="H4" s="271" t="s">
        <v>380</v>
      </c>
      <c r="J4" s="14"/>
      <c r="K4" s="14"/>
      <c r="L4" s="14"/>
      <c r="M4" s="14"/>
      <c r="N4" s="14"/>
    </row>
    <row r="5" spans="1:16">
      <c r="A5" s="116" t="s">
        <v>332</v>
      </c>
      <c r="B5" s="116" t="s">
        <v>337</v>
      </c>
      <c r="C5" s="116" t="s">
        <v>339</v>
      </c>
      <c r="D5" s="24">
        <v>24</v>
      </c>
      <c r="E5" s="24">
        <v>25</v>
      </c>
      <c r="F5" s="24">
        <v>17</v>
      </c>
      <c r="G5" s="24">
        <v>19</v>
      </c>
      <c r="H5" s="24">
        <v>24</v>
      </c>
      <c r="I5" s="118"/>
      <c r="J5" s="147"/>
      <c r="K5" s="147"/>
      <c r="L5" s="147"/>
      <c r="M5" s="147"/>
      <c r="N5" s="147"/>
    </row>
    <row r="6" spans="1:16">
      <c r="A6" s="116" t="s">
        <v>21</v>
      </c>
      <c r="B6" s="116" t="s">
        <v>337</v>
      </c>
      <c r="C6" s="116" t="s">
        <v>340</v>
      </c>
      <c r="D6" s="24">
        <v>40</v>
      </c>
      <c r="E6" s="24">
        <v>40</v>
      </c>
      <c r="F6" s="24">
        <v>37</v>
      </c>
      <c r="G6" s="24">
        <v>40</v>
      </c>
      <c r="H6" s="24">
        <v>38</v>
      </c>
      <c r="I6" s="118"/>
      <c r="J6" s="147"/>
      <c r="K6" s="147"/>
      <c r="L6" s="147"/>
      <c r="M6" s="147"/>
      <c r="N6" s="147"/>
    </row>
    <row r="7" spans="1:16">
      <c r="A7" s="116" t="s">
        <v>22</v>
      </c>
      <c r="B7" s="116" t="s">
        <v>337</v>
      </c>
      <c r="C7" s="116" t="s">
        <v>341</v>
      </c>
      <c r="D7" s="24">
        <v>14</v>
      </c>
      <c r="E7" s="24">
        <v>15</v>
      </c>
      <c r="F7" s="24">
        <v>27</v>
      </c>
      <c r="G7" s="24">
        <v>30</v>
      </c>
      <c r="H7" s="24">
        <v>29</v>
      </c>
      <c r="I7" s="118"/>
      <c r="J7" s="147"/>
      <c r="K7" s="147"/>
      <c r="L7" s="147"/>
      <c r="M7" s="147"/>
      <c r="N7" s="147"/>
    </row>
    <row r="8" spans="1:16">
      <c r="A8" s="116" t="s">
        <v>333</v>
      </c>
      <c r="B8" s="116" t="s">
        <v>338</v>
      </c>
      <c r="C8" s="116" t="s">
        <v>342</v>
      </c>
      <c r="D8" s="24">
        <v>12</v>
      </c>
      <c r="E8" s="24">
        <v>10</v>
      </c>
      <c r="F8" s="24">
        <v>19</v>
      </c>
      <c r="G8" s="24">
        <v>11</v>
      </c>
      <c r="H8" s="24">
        <v>9</v>
      </c>
      <c r="I8" s="118"/>
      <c r="J8" s="147"/>
      <c r="K8" s="147"/>
      <c r="L8" s="147"/>
      <c r="M8" s="147"/>
      <c r="N8" s="147"/>
    </row>
    <row r="9" spans="1:16">
      <c r="A9" s="116" t="s">
        <v>334</v>
      </c>
      <c r="B9" s="116" t="s">
        <v>342</v>
      </c>
      <c r="C9" s="116" t="s">
        <v>342</v>
      </c>
      <c r="D9" s="24">
        <v>10</v>
      </c>
      <c r="E9" s="24">
        <v>10</v>
      </c>
      <c r="F9" s="24">
        <v>0</v>
      </c>
      <c r="G9" s="24">
        <v>0</v>
      </c>
      <c r="H9" s="24">
        <v>0</v>
      </c>
      <c r="I9" s="118"/>
      <c r="J9" s="147"/>
      <c r="K9" s="147"/>
      <c r="L9" s="147"/>
      <c r="M9" s="147"/>
      <c r="N9" s="147"/>
    </row>
    <row r="10" spans="1:16" ht="58" customHeight="1">
      <c r="A10" s="375" t="s">
        <v>330</v>
      </c>
      <c r="B10" s="375"/>
      <c r="C10" s="375"/>
      <c r="D10" s="375"/>
      <c r="E10" s="375"/>
      <c r="F10" s="375"/>
      <c r="G10" s="375"/>
      <c r="H10" s="375"/>
    </row>
    <row r="11" spans="1:16">
      <c r="A11" s="165"/>
      <c r="B11" s="165"/>
      <c r="C11" s="165"/>
      <c r="D11" s="165"/>
      <c r="E11" s="165"/>
      <c r="F11" s="165"/>
      <c r="G11" s="165"/>
      <c r="H11" s="165"/>
    </row>
    <row r="12" spans="1:16" ht="16">
      <c r="H12" s="158" t="s">
        <v>289</v>
      </c>
    </row>
  </sheetData>
  <mergeCells count="1">
    <mergeCell ref="A10:H10"/>
  </mergeCells>
  <phoneticPr fontId="2"/>
  <hyperlinks>
    <hyperlink ref="H12" location="説明・目次!A1" display="目次に戻る" xr:uid="{B3832FF7-E8FC-48C7-B3B9-735D622BC8B0}"/>
  </hyperlinks>
  <pageMargins left="0.70866141732283472" right="0.70866141732283472" top="0.74803149606299213" bottom="0.74803149606299213" header="0.31496062992125984" footer="0.31496062992125984"/>
  <pageSetup paperSize="9" scale="86" orientation="portrait" verticalDpi="300" r:id="rId1"/>
  <colBreaks count="1" manualBreakCount="1">
    <brk id="21"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4C7C5-2DF8-440D-81B1-7612D52A4531}">
  <sheetPr>
    <tabColor theme="4" tint="-0.499984740745262"/>
    <pageSetUpPr fitToPage="1"/>
  </sheetPr>
  <dimension ref="A1:W9"/>
  <sheetViews>
    <sheetView view="pageBreakPreview" zoomScaleNormal="100" zoomScaleSheetLayoutView="100" workbookViewId="0"/>
  </sheetViews>
  <sheetFormatPr baseColWidth="10" defaultColWidth="9" defaultRowHeight="15"/>
  <cols>
    <col min="1" max="1" width="17.5" style="20" customWidth="1"/>
    <col min="2" max="9" width="9.83203125" style="20" customWidth="1"/>
    <col min="10" max="10" width="11" style="20" customWidth="1"/>
    <col min="11" max="13" width="9.83203125" style="20" customWidth="1"/>
    <col min="14" max="19" width="10.33203125" style="20" customWidth="1"/>
    <col min="20" max="16384" width="9" style="20"/>
  </cols>
  <sheetData>
    <row r="1" spans="1:23" ht="22">
      <c r="A1" s="160" t="s">
        <v>60</v>
      </c>
      <c r="B1" s="10"/>
      <c r="C1" s="10"/>
      <c r="D1" s="10"/>
      <c r="E1" s="10"/>
      <c r="F1" s="10"/>
      <c r="G1" s="10"/>
      <c r="H1" s="10"/>
      <c r="I1" s="10"/>
      <c r="J1" s="10"/>
      <c r="K1" s="10"/>
      <c r="L1" s="10"/>
    </row>
    <row r="2" spans="1:23">
      <c r="D2" s="148"/>
      <c r="E2" s="148"/>
    </row>
    <row r="3" spans="1:23">
      <c r="A3" s="2" t="s">
        <v>632</v>
      </c>
    </row>
    <row r="4" spans="1:23" ht="17">
      <c r="A4" s="116"/>
      <c r="B4" s="114" t="s">
        <v>0</v>
      </c>
      <c r="C4" s="114" t="s">
        <v>1</v>
      </c>
      <c r="D4" s="114" t="s">
        <v>2</v>
      </c>
      <c r="E4" s="114" t="s">
        <v>13</v>
      </c>
      <c r="F4" s="114" t="s">
        <v>14</v>
      </c>
      <c r="G4" s="114" t="s">
        <v>3</v>
      </c>
      <c r="H4" s="121" t="s">
        <v>34</v>
      </c>
      <c r="I4" s="121" t="s">
        <v>35</v>
      </c>
      <c r="J4" s="121" t="s">
        <v>24</v>
      </c>
      <c r="K4" s="121" t="s">
        <v>25</v>
      </c>
      <c r="L4" s="121" t="s">
        <v>26</v>
      </c>
      <c r="M4" s="114" t="s">
        <v>9</v>
      </c>
      <c r="N4" s="114" t="s">
        <v>57</v>
      </c>
      <c r="O4" s="114" t="s">
        <v>271</v>
      </c>
      <c r="P4" s="114" t="s">
        <v>686</v>
      </c>
      <c r="U4" s="14"/>
      <c r="V4" s="14"/>
      <c r="W4" s="14"/>
    </row>
    <row r="5" spans="1:23">
      <c r="A5" s="116" t="s">
        <v>633</v>
      </c>
      <c r="B5" s="116">
        <v>180</v>
      </c>
      <c r="C5" s="116">
        <v>169</v>
      </c>
      <c r="D5" s="116">
        <v>183</v>
      </c>
      <c r="E5" s="91"/>
      <c r="F5" s="91"/>
      <c r="G5" s="116">
        <v>184</v>
      </c>
      <c r="H5" s="116">
        <v>183</v>
      </c>
      <c r="I5" s="116">
        <v>214</v>
      </c>
      <c r="J5" s="116">
        <v>246</v>
      </c>
      <c r="K5" s="116">
        <v>245</v>
      </c>
      <c r="L5" s="116">
        <v>243</v>
      </c>
      <c r="M5" s="116">
        <v>239</v>
      </c>
      <c r="N5" s="25" t="s">
        <v>298</v>
      </c>
      <c r="O5" s="25">
        <v>246</v>
      </c>
      <c r="P5" s="25">
        <v>273</v>
      </c>
    </row>
    <row r="6" spans="1:23">
      <c r="A6" s="116" t="s">
        <v>634</v>
      </c>
      <c r="B6" s="116">
        <v>139</v>
      </c>
      <c r="C6" s="116">
        <v>219</v>
      </c>
      <c r="D6" s="116">
        <v>187</v>
      </c>
      <c r="E6" s="92">
        <v>205</v>
      </c>
      <c r="F6" s="92">
        <v>205</v>
      </c>
      <c r="G6" s="116">
        <v>151</v>
      </c>
      <c r="H6" s="116">
        <v>233</v>
      </c>
      <c r="I6" s="116">
        <v>285</v>
      </c>
      <c r="J6" s="116">
        <v>279</v>
      </c>
      <c r="K6" s="116">
        <v>258</v>
      </c>
      <c r="L6" s="116">
        <v>230</v>
      </c>
      <c r="M6" s="116">
        <v>267</v>
      </c>
      <c r="N6" s="25" t="s">
        <v>298</v>
      </c>
      <c r="O6" s="25">
        <v>108</v>
      </c>
      <c r="P6" s="25">
        <v>29</v>
      </c>
    </row>
    <row r="7" spans="1:23">
      <c r="A7" s="116" t="s">
        <v>572</v>
      </c>
      <c r="B7" s="116">
        <f t="shared" ref="B7:M7" si="0">SUM(B5:B6)</f>
        <v>319</v>
      </c>
      <c r="C7" s="116">
        <f t="shared" si="0"/>
        <v>388</v>
      </c>
      <c r="D7" s="116">
        <f t="shared" si="0"/>
        <v>370</v>
      </c>
      <c r="E7" s="92">
        <f t="shared" si="0"/>
        <v>205</v>
      </c>
      <c r="F7" s="92">
        <f t="shared" si="0"/>
        <v>205</v>
      </c>
      <c r="G7" s="116">
        <f t="shared" si="0"/>
        <v>335</v>
      </c>
      <c r="H7" s="116">
        <f t="shared" si="0"/>
        <v>416</v>
      </c>
      <c r="I7" s="116">
        <f t="shared" si="0"/>
        <v>499</v>
      </c>
      <c r="J7" s="116">
        <f t="shared" si="0"/>
        <v>525</v>
      </c>
      <c r="K7" s="116">
        <f t="shared" si="0"/>
        <v>503</v>
      </c>
      <c r="L7" s="116">
        <f t="shared" si="0"/>
        <v>473</v>
      </c>
      <c r="M7" s="116">
        <f t="shared" si="0"/>
        <v>506</v>
      </c>
      <c r="N7" s="25" t="s">
        <v>198</v>
      </c>
      <c r="O7" s="25">
        <v>354</v>
      </c>
      <c r="P7" s="25">
        <v>302</v>
      </c>
    </row>
    <row r="9" spans="1:23" ht="16">
      <c r="P9" s="158" t="s">
        <v>289</v>
      </c>
    </row>
  </sheetData>
  <phoneticPr fontId="2"/>
  <hyperlinks>
    <hyperlink ref="P9" location="説明・目次!A1" display="目次に戻る" xr:uid="{310C51A6-6030-4839-BE2D-34CAFA05F9EF}"/>
  </hyperlinks>
  <pageMargins left="0.70866141732283472" right="0.70866141732283472" top="0.74803149606299213" bottom="0.74803149606299213" header="0.31496062992125984" footer="0.31496062992125984"/>
  <pageSetup paperSize="9" scale="49" fitToHeight="0" orientation="portrait" verticalDpi="300" r:id="rId1"/>
  <colBreaks count="1" manualBreakCount="1">
    <brk id="19"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CA097-6FF3-0942-BE51-E69B147CBAF0}">
  <sheetPr>
    <tabColor theme="4" tint="-0.499984740745262"/>
  </sheetPr>
  <dimension ref="A1:W17"/>
  <sheetViews>
    <sheetView view="pageBreakPreview" zoomScaleNormal="100" zoomScaleSheetLayoutView="100" workbookViewId="0"/>
  </sheetViews>
  <sheetFormatPr baseColWidth="10" defaultColWidth="9" defaultRowHeight="15"/>
  <cols>
    <col min="1" max="1" width="39.33203125" style="20" customWidth="1"/>
    <col min="2" max="4" width="9" style="20" customWidth="1"/>
    <col min="5" max="11" width="9.83203125" style="20" customWidth="1"/>
    <col min="12" max="12" width="11" style="20" customWidth="1"/>
    <col min="13" max="15" width="9.83203125" style="20" customWidth="1"/>
    <col min="16" max="19" width="10.33203125" style="20" customWidth="1"/>
    <col min="20" max="16384" width="9" style="20"/>
  </cols>
  <sheetData>
    <row r="1" spans="1:23" ht="22">
      <c r="A1" s="160" t="s">
        <v>60</v>
      </c>
      <c r="B1" s="227"/>
      <c r="C1" s="10"/>
      <c r="D1" s="10"/>
      <c r="E1" s="10"/>
      <c r="F1" s="10"/>
      <c r="G1" s="10"/>
      <c r="H1" s="10"/>
      <c r="I1" s="10"/>
      <c r="J1" s="10"/>
      <c r="K1" s="10"/>
      <c r="L1" s="10"/>
      <c r="M1" s="10"/>
      <c r="N1" s="10"/>
    </row>
    <row r="2" spans="1:23">
      <c r="D2" s="148"/>
      <c r="E2" s="148"/>
      <c r="F2" s="148"/>
      <c r="G2" s="148"/>
    </row>
    <row r="3" spans="1:23">
      <c r="A3" s="15" t="s">
        <v>515</v>
      </c>
    </row>
    <row r="4" spans="1:23" ht="16">
      <c r="A4" s="228"/>
      <c r="B4" s="121" t="s">
        <v>25</v>
      </c>
      <c r="C4" s="121" t="s">
        <v>26</v>
      </c>
      <c r="D4" s="114" t="s">
        <v>9</v>
      </c>
      <c r="E4" s="114" t="s">
        <v>57</v>
      </c>
      <c r="F4" s="114" t="s">
        <v>271</v>
      </c>
      <c r="G4" s="114" t="s">
        <v>380</v>
      </c>
      <c r="H4" s="14"/>
      <c r="I4" s="14"/>
      <c r="J4" s="14"/>
      <c r="K4" s="14"/>
      <c r="L4" s="14"/>
      <c r="M4" s="14"/>
      <c r="T4" s="14"/>
      <c r="U4" s="14"/>
      <c r="V4" s="14"/>
      <c r="W4" s="14"/>
    </row>
    <row r="5" spans="1:23" ht="16">
      <c r="A5" s="168" t="s">
        <v>468</v>
      </c>
      <c r="B5" s="116">
        <v>19.5</v>
      </c>
      <c r="C5" s="116">
        <v>18.7</v>
      </c>
      <c r="D5" s="116">
        <v>17.7</v>
      </c>
      <c r="E5" s="178">
        <v>14.4</v>
      </c>
      <c r="F5" s="178">
        <v>14.3</v>
      </c>
      <c r="G5" s="178">
        <v>13.4</v>
      </c>
      <c r="K5" s="138"/>
      <c r="L5" s="138"/>
    </row>
    <row r="6" spans="1:23" ht="16">
      <c r="A6" s="168" t="s">
        <v>135</v>
      </c>
      <c r="B6" s="116">
        <v>13.7</v>
      </c>
      <c r="C6" s="116">
        <v>15.1</v>
      </c>
      <c r="D6" s="116">
        <v>14.4</v>
      </c>
      <c r="E6" s="178">
        <v>13.3</v>
      </c>
      <c r="F6" s="178">
        <v>15.5</v>
      </c>
      <c r="G6" s="178">
        <v>16.600000000000001</v>
      </c>
      <c r="K6" s="138"/>
      <c r="L6" s="138"/>
    </row>
    <row r="7" spans="1:23" ht="16">
      <c r="A7" s="168" t="s">
        <v>136</v>
      </c>
      <c r="B7" s="116">
        <v>72.8</v>
      </c>
      <c r="C7" s="116">
        <v>78.8</v>
      </c>
      <c r="D7" s="116">
        <v>74.599999999999994</v>
      </c>
      <c r="E7" s="178">
        <v>69.599999999999994</v>
      </c>
      <c r="F7" s="178">
        <v>80.599999999999994</v>
      </c>
      <c r="G7" s="178">
        <v>85.8</v>
      </c>
      <c r="K7" s="138"/>
      <c r="L7" s="138"/>
    </row>
    <row r="8" spans="1:23" ht="16">
      <c r="A8" s="168" t="s">
        <v>469</v>
      </c>
      <c r="B8" s="113">
        <v>1.7</v>
      </c>
      <c r="C8" s="113">
        <v>3.3</v>
      </c>
      <c r="D8" s="116">
        <v>2.98</v>
      </c>
      <c r="E8" s="229">
        <v>2.41</v>
      </c>
      <c r="F8" s="255">
        <v>2.71</v>
      </c>
      <c r="G8" s="255">
        <v>3.15</v>
      </c>
      <c r="K8" s="138"/>
      <c r="L8" s="138"/>
    </row>
    <row r="9" spans="1:23" ht="16">
      <c r="A9" s="168" t="s">
        <v>470</v>
      </c>
      <c r="B9" s="92">
        <v>0</v>
      </c>
      <c r="C9" s="92">
        <v>0</v>
      </c>
      <c r="D9" s="92">
        <v>0</v>
      </c>
      <c r="E9" s="230">
        <v>0</v>
      </c>
      <c r="F9" s="230">
        <v>0</v>
      </c>
      <c r="G9" s="230">
        <v>0</v>
      </c>
      <c r="K9" s="138"/>
      <c r="L9" s="138"/>
    </row>
    <row r="10" spans="1:23" ht="16">
      <c r="A10" s="168" t="s">
        <v>471</v>
      </c>
      <c r="B10" s="92">
        <v>6</v>
      </c>
      <c r="C10" s="92">
        <v>8</v>
      </c>
      <c r="D10" s="92">
        <v>8</v>
      </c>
      <c r="E10" s="230">
        <v>3</v>
      </c>
      <c r="F10" s="230">
        <v>6</v>
      </c>
      <c r="G10" s="230">
        <v>7</v>
      </c>
      <c r="K10" s="138"/>
      <c r="L10" s="138"/>
    </row>
    <row r="11" spans="1:23" ht="16">
      <c r="A11" s="168" t="s">
        <v>472</v>
      </c>
      <c r="B11" s="116">
        <v>0.9</v>
      </c>
      <c r="C11" s="116">
        <v>1.9</v>
      </c>
      <c r="D11" s="97">
        <v>1</v>
      </c>
      <c r="E11" s="178">
        <v>1</v>
      </c>
      <c r="F11" s="178">
        <v>1.28</v>
      </c>
      <c r="G11" s="178">
        <v>3</v>
      </c>
      <c r="K11" s="138"/>
      <c r="L11" s="138"/>
    </row>
    <row r="12" spans="1:23" ht="16">
      <c r="A12" s="183" t="s">
        <v>473</v>
      </c>
      <c r="B12" s="116">
        <v>7</v>
      </c>
      <c r="C12" s="116">
        <v>9</v>
      </c>
      <c r="D12" s="116">
        <v>30</v>
      </c>
      <c r="E12" s="33">
        <v>9</v>
      </c>
      <c r="F12" s="33">
        <v>90</v>
      </c>
      <c r="G12" s="33">
        <v>1</v>
      </c>
      <c r="K12" s="138"/>
      <c r="L12" s="138"/>
    </row>
    <row r="13" spans="1:23" ht="16">
      <c r="A13" s="168" t="s">
        <v>474</v>
      </c>
      <c r="B13" s="25" t="s">
        <v>37</v>
      </c>
      <c r="C13" s="116">
        <v>308</v>
      </c>
      <c r="D13" s="116">
        <v>584</v>
      </c>
      <c r="E13" s="33">
        <v>7218</v>
      </c>
      <c r="F13" s="33">
        <v>7781</v>
      </c>
      <c r="G13" s="33">
        <v>7653</v>
      </c>
      <c r="K13" s="138"/>
      <c r="L13" s="138"/>
    </row>
    <row r="14" spans="1:23" ht="16">
      <c r="A14" s="72" t="s">
        <v>804</v>
      </c>
    </row>
    <row r="15" spans="1:23" ht="16">
      <c r="A15" s="335" t="s">
        <v>463</v>
      </c>
    </row>
    <row r="16" spans="1:23">
      <c r="A16" s="72"/>
    </row>
    <row r="17" spans="7:7" ht="16">
      <c r="G17" s="158" t="s">
        <v>289</v>
      </c>
    </row>
  </sheetData>
  <phoneticPr fontId="2"/>
  <hyperlinks>
    <hyperlink ref="G17" location="説明・目次!A1" display="目次に戻る" xr:uid="{353543C3-EAE5-D14E-9481-C736C0B1F6FF}"/>
  </hyperlinks>
  <pageMargins left="0.70866141732283472" right="0.70866141732283472" top="0.74803149606299213" bottom="0.74803149606299213" header="0.31496062992125984" footer="0.31496062992125984"/>
  <pageSetup paperSize="9" scale="85" orientation="portrait" verticalDpi="300" r:id="rId1"/>
  <colBreaks count="1" manualBreakCount="1">
    <brk id="19"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503C1-CD3E-0A40-B1FD-60BFC1CD8DE8}">
  <sheetPr>
    <tabColor theme="4" tint="-0.499984740745262"/>
    <pageSetUpPr fitToPage="1"/>
  </sheetPr>
  <dimension ref="A1:Y25"/>
  <sheetViews>
    <sheetView view="pageBreakPreview" zoomScaleNormal="100" zoomScaleSheetLayoutView="100" workbookViewId="0"/>
  </sheetViews>
  <sheetFormatPr baseColWidth="10" defaultColWidth="9" defaultRowHeight="15"/>
  <cols>
    <col min="1" max="2" width="12.6640625" style="20" customWidth="1"/>
    <col min="3" max="17" width="9.83203125" style="20" customWidth="1"/>
    <col min="18" max="21" width="10.33203125" style="20" customWidth="1"/>
    <col min="22" max="16384" width="9" style="20"/>
  </cols>
  <sheetData>
    <row r="1" spans="1:25" ht="22">
      <c r="A1" s="160" t="s">
        <v>60</v>
      </c>
      <c r="B1" s="10"/>
      <c r="C1" s="10"/>
      <c r="D1" s="10"/>
      <c r="E1" s="10"/>
      <c r="F1" s="10"/>
      <c r="G1" s="10"/>
      <c r="H1" s="10"/>
      <c r="I1" s="10"/>
      <c r="J1" s="10"/>
      <c r="K1" s="10"/>
      <c r="L1" s="10"/>
      <c r="M1" s="10"/>
      <c r="N1" s="10"/>
      <c r="O1" s="10"/>
      <c r="P1" s="10"/>
    </row>
    <row r="2" spans="1:25">
      <c r="D2" s="148"/>
      <c r="E2" s="148"/>
    </row>
    <row r="3" spans="1:25">
      <c r="A3" s="29" t="s">
        <v>631</v>
      </c>
      <c r="B3" s="15"/>
      <c r="C3" s="15"/>
      <c r="D3" s="15"/>
      <c r="E3" s="15"/>
      <c r="F3" s="15"/>
      <c r="G3" s="15"/>
      <c r="H3" s="15"/>
      <c r="I3" s="15"/>
      <c r="J3" s="15"/>
      <c r="K3" s="15"/>
      <c r="L3" s="15"/>
      <c r="M3" s="15"/>
      <c r="N3" s="15"/>
      <c r="O3" s="15"/>
      <c r="P3" s="15"/>
    </row>
    <row r="4" spans="1:25">
      <c r="A4" s="382"/>
      <c r="B4" s="382"/>
      <c r="C4" s="377" t="s">
        <v>8</v>
      </c>
      <c r="D4" s="377"/>
      <c r="E4" s="377"/>
      <c r="F4" s="377" t="s">
        <v>9</v>
      </c>
      <c r="G4" s="377"/>
      <c r="H4" s="377"/>
      <c r="I4" s="377" t="s">
        <v>57</v>
      </c>
      <c r="J4" s="377"/>
      <c r="K4" s="377"/>
      <c r="L4" s="377" t="s">
        <v>271</v>
      </c>
      <c r="M4" s="377"/>
      <c r="N4" s="377"/>
      <c r="O4" s="377" t="s">
        <v>380</v>
      </c>
      <c r="P4" s="377"/>
      <c r="Q4" s="377"/>
      <c r="R4" s="144"/>
      <c r="S4" s="144"/>
      <c r="T4" s="144"/>
      <c r="U4" s="137"/>
      <c r="V4" s="14"/>
      <c r="W4" s="14"/>
      <c r="X4" s="14"/>
      <c r="Y4" s="14"/>
    </row>
    <row r="5" spans="1:25">
      <c r="A5" s="382"/>
      <c r="B5" s="382"/>
      <c r="C5" s="214" t="s">
        <v>454</v>
      </c>
      <c r="D5" s="215" t="s">
        <v>455</v>
      </c>
      <c r="E5" s="216" t="s">
        <v>456</v>
      </c>
      <c r="F5" s="214" t="s">
        <v>454</v>
      </c>
      <c r="G5" s="215" t="s">
        <v>455</v>
      </c>
      <c r="H5" s="216" t="s">
        <v>456</v>
      </c>
      <c r="I5" s="214" t="s">
        <v>454</v>
      </c>
      <c r="J5" s="215" t="s">
        <v>455</v>
      </c>
      <c r="K5" s="216" t="s">
        <v>456</v>
      </c>
      <c r="L5" s="214" t="s">
        <v>454</v>
      </c>
      <c r="M5" s="215" t="s">
        <v>455</v>
      </c>
      <c r="N5" s="216" t="s">
        <v>456</v>
      </c>
      <c r="O5" s="214" t="s">
        <v>454</v>
      </c>
      <c r="P5" s="215" t="s">
        <v>455</v>
      </c>
      <c r="Q5" s="216" t="s">
        <v>456</v>
      </c>
      <c r="R5" s="143"/>
      <c r="S5" s="143"/>
      <c r="T5" s="143"/>
    </row>
    <row r="6" spans="1:25">
      <c r="A6" s="380" t="s">
        <v>786</v>
      </c>
      <c r="B6" s="217" t="s">
        <v>457</v>
      </c>
      <c r="C6" s="218">
        <v>33664</v>
      </c>
      <c r="D6" s="219">
        <v>16916</v>
      </c>
      <c r="E6" s="220">
        <v>16748</v>
      </c>
      <c r="F6" s="218">
        <v>33603</v>
      </c>
      <c r="G6" s="219">
        <v>16946</v>
      </c>
      <c r="H6" s="220">
        <v>16657</v>
      </c>
      <c r="I6" s="218">
        <v>33449</v>
      </c>
      <c r="J6" s="219">
        <v>16814</v>
      </c>
      <c r="K6" s="220">
        <v>16635</v>
      </c>
      <c r="L6" s="218">
        <v>33507</v>
      </c>
      <c r="M6" s="219">
        <v>16589</v>
      </c>
      <c r="N6" s="220">
        <v>16918</v>
      </c>
      <c r="O6" s="218">
        <v>35411</v>
      </c>
      <c r="P6" s="219">
        <v>16677</v>
      </c>
      <c r="Q6" s="220">
        <v>18734</v>
      </c>
      <c r="R6" s="143"/>
      <c r="S6" s="143"/>
      <c r="T6" s="143"/>
    </row>
    <row r="7" spans="1:25">
      <c r="A7" s="381"/>
      <c r="B7" s="92" t="s">
        <v>458</v>
      </c>
      <c r="C7" s="218">
        <v>6582</v>
      </c>
      <c r="D7" s="219">
        <v>4783</v>
      </c>
      <c r="E7" s="220">
        <v>1799</v>
      </c>
      <c r="F7" s="218">
        <v>6770</v>
      </c>
      <c r="G7" s="219">
        <v>4779</v>
      </c>
      <c r="H7" s="220">
        <v>1991</v>
      </c>
      <c r="I7" s="218">
        <v>6501</v>
      </c>
      <c r="J7" s="219">
        <v>4629</v>
      </c>
      <c r="K7" s="220">
        <v>1872</v>
      </c>
      <c r="L7" s="218">
        <v>6539</v>
      </c>
      <c r="M7" s="219">
        <v>4567</v>
      </c>
      <c r="N7" s="220">
        <v>1972</v>
      </c>
      <c r="O7" s="218">
        <v>6974</v>
      </c>
      <c r="P7" s="219">
        <v>4845</v>
      </c>
      <c r="Q7" s="220">
        <v>2129</v>
      </c>
      <c r="R7" s="143"/>
      <c r="S7" s="143"/>
      <c r="T7" s="143"/>
    </row>
    <row r="8" spans="1:25">
      <c r="A8" s="376" t="s">
        <v>459</v>
      </c>
      <c r="B8" s="217" t="s">
        <v>457</v>
      </c>
      <c r="C8" s="218">
        <v>22323</v>
      </c>
      <c r="D8" s="219">
        <v>10859</v>
      </c>
      <c r="E8" s="220">
        <v>11464</v>
      </c>
      <c r="F8" s="218">
        <v>22101</v>
      </c>
      <c r="G8" s="219">
        <v>10809</v>
      </c>
      <c r="H8" s="220">
        <v>11292</v>
      </c>
      <c r="I8" s="218">
        <v>22038</v>
      </c>
      <c r="J8" s="219">
        <v>10715</v>
      </c>
      <c r="K8" s="220">
        <v>11323</v>
      </c>
      <c r="L8" s="218">
        <v>21816</v>
      </c>
      <c r="M8" s="219">
        <v>10485</v>
      </c>
      <c r="N8" s="220">
        <v>11331</v>
      </c>
      <c r="O8" s="218">
        <v>23584</v>
      </c>
      <c r="P8" s="219">
        <v>10404</v>
      </c>
      <c r="Q8" s="220">
        <v>13180</v>
      </c>
    </row>
    <row r="9" spans="1:25">
      <c r="A9" s="376"/>
      <c r="B9" s="92" t="s">
        <v>458</v>
      </c>
      <c r="C9" s="218">
        <v>4604</v>
      </c>
      <c r="D9" s="219">
        <v>3757</v>
      </c>
      <c r="E9" s="220">
        <v>847</v>
      </c>
      <c r="F9" s="218">
        <v>4751</v>
      </c>
      <c r="G9" s="219">
        <v>3745</v>
      </c>
      <c r="H9" s="220">
        <v>1006</v>
      </c>
      <c r="I9" s="218">
        <v>4499</v>
      </c>
      <c r="J9" s="219">
        <v>3634</v>
      </c>
      <c r="K9" s="220">
        <v>865</v>
      </c>
      <c r="L9" s="218">
        <v>4495</v>
      </c>
      <c r="M9" s="219">
        <v>3574</v>
      </c>
      <c r="N9" s="220">
        <v>921</v>
      </c>
      <c r="O9" s="218">
        <v>4555</v>
      </c>
      <c r="P9" s="219">
        <v>3534</v>
      </c>
      <c r="Q9" s="220">
        <v>1021</v>
      </c>
      <c r="R9" s="143"/>
      <c r="S9" s="143"/>
      <c r="T9" s="143"/>
    </row>
    <row r="10" spans="1:25">
      <c r="A10" s="378" t="s">
        <v>817</v>
      </c>
      <c r="B10" s="217" t="s">
        <v>457</v>
      </c>
      <c r="C10" s="218">
        <v>7655</v>
      </c>
      <c r="D10" s="219">
        <v>5831</v>
      </c>
      <c r="E10" s="220">
        <v>1824</v>
      </c>
      <c r="F10" s="218">
        <v>7905</v>
      </c>
      <c r="G10" s="219">
        <v>5979</v>
      </c>
      <c r="H10" s="220">
        <v>1926</v>
      </c>
      <c r="I10" s="218">
        <v>8135</v>
      </c>
      <c r="J10" s="219">
        <v>6077</v>
      </c>
      <c r="K10" s="220">
        <v>2058</v>
      </c>
      <c r="L10" s="218">
        <v>8508</v>
      </c>
      <c r="M10" s="219">
        <v>6147</v>
      </c>
      <c r="N10" s="220">
        <v>2361</v>
      </c>
      <c r="O10" s="218">
        <v>8403</v>
      </c>
      <c r="P10" s="219">
        <v>5974</v>
      </c>
      <c r="Q10" s="220">
        <v>2429</v>
      </c>
      <c r="R10" s="143"/>
      <c r="S10" s="143"/>
      <c r="T10" s="143"/>
    </row>
    <row r="11" spans="1:25">
      <c r="A11" s="379"/>
      <c r="B11" s="92" t="s">
        <v>458</v>
      </c>
      <c r="C11" s="218">
        <v>2565</v>
      </c>
      <c r="D11" s="219">
        <v>2133</v>
      </c>
      <c r="E11" s="220">
        <v>432</v>
      </c>
      <c r="F11" s="218">
        <v>2637</v>
      </c>
      <c r="G11" s="219">
        <v>2158</v>
      </c>
      <c r="H11" s="220">
        <v>479</v>
      </c>
      <c r="I11" s="218">
        <v>2712</v>
      </c>
      <c r="J11" s="219">
        <v>2166</v>
      </c>
      <c r="K11" s="220">
        <v>546</v>
      </c>
      <c r="L11" s="218">
        <v>2919</v>
      </c>
      <c r="M11" s="219">
        <v>2245</v>
      </c>
      <c r="N11" s="220">
        <v>674</v>
      </c>
      <c r="O11" s="218">
        <v>2957</v>
      </c>
      <c r="P11" s="219">
        <v>2238</v>
      </c>
      <c r="Q11" s="220">
        <v>719</v>
      </c>
      <c r="R11" s="143"/>
      <c r="S11" s="143"/>
      <c r="T11" s="143"/>
    </row>
    <row r="12" spans="1:25">
      <c r="A12" s="376" t="s">
        <v>140</v>
      </c>
      <c r="B12" s="217" t="s">
        <v>457</v>
      </c>
      <c r="C12" s="218">
        <v>7015</v>
      </c>
      <c r="D12" s="219">
        <v>3784</v>
      </c>
      <c r="E12" s="220">
        <v>3231</v>
      </c>
      <c r="F12" s="218">
        <v>7170</v>
      </c>
      <c r="G12" s="219">
        <v>3900</v>
      </c>
      <c r="H12" s="220">
        <v>3270</v>
      </c>
      <c r="I12" s="218">
        <v>7202</v>
      </c>
      <c r="J12" s="219">
        <v>3914</v>
      </c>
      <c r="K12" s="220">
        <v>3288</v>
      </c>
      <c r="L12" s="218">
        <v>7057</v>
      </c>
      <c r="M12" s="219">
        <v>3876</v>
      </c>
      <c r="N12" s="220">
        <v>3181</v>
      </c>
      <c r="O12" s="218">
        <v>6948</v>
      </c>
      <c r="P12" s="219">
        <v>3848</v>
      </c>
      <c r="Q12" s="220">
        <v>3100</v>
      </c>
    </row>
    <row r="13" spans="1:25">
      <c r="A13" s="376"/>
      <c r="B13" s="92" t="s">
        <v>458</v>
      </c>
      <c r="C13" s="218">
        <v>1082</v>
      </c>
      <c r="D13" s="219">
        <v>575</v>
      </c>
      <c r="E13" s="220">
        <v>507</v>
      </c>
      <c r="F13" s="218">
        <v>1131</v>
      </c>
      <c r="G13" s="219">
        <v>592</v>
      </c>
      <c r="H13" s="220">
        <v>539</v>
      </c>
      <c r="I13" s="218">
        <v>1096</v>
      </c>
      <c r="J13" s="219">
        <v>551</v>
      </c>
      <c r="K13" s="220">
        <v>545</v>
      </c>
      <c r="L13" s="218">
        <v>1111</v>
      </c>
      <c r="M13" s="219">
        <v>554</v>
      </c>
      <c r="N13" s="220">
        <v>557</v>
      </c>
      <c r="O13" s="218">
        <v>1154</v>
      </c>
      <c r="P13" s="219">
        <v>605</v>
      </c>
      <c r="Q13" s="220">
        <v>549</v>
      </c>
      <c r="R13" s="143"/>
      <c r="S13" s="143"/>
      <c r="T13" s="143"/>
    </row>
    <row r="14" spans="1:25">
      <c r="A14" s="376" t="s">
        <v>299</v>
      </c>
      <c r="B14" s="217" t="s">
        <v>457</v>
      </c>
      <c r="C14" s="218">
        <v>2916</v>
      </c>
      <c r="D14" s="219">
        <v>1571</v>
      </c>
      <c r="E14" s="220">
        <v>1345</v>
      </c>
      <c r="F14" s="218">
        <v>2934</v>
      </c>
      <c r="G14" s="219">
        <v>1547</v>
      </c>
      <c r="H14" s="220">
        <v>1387</v>
      </c>
      <c r="I14" s="218">
        <v>2830</v>
      </c>
      <c r="J14" s="219">
        <v>1514</v>
      </c>
      <c r="K14" s="220">
        <v>1316</v>
      </c>
      <c r="L14" s="218">
        <v>3222</v>
      </c>
      <c r="M14" s="219">
        <v>1533</v>
      </c>
      <c r="N14" s="220">
        <v>1689</v>
      </c>
      <c r="O14" s="218">
        <v>3376</v>
      </c>
      <c r="P14" s="219">
        <v>1691</v>
      </c>
      <c r="Q14" s="220">
        <v>1685</v>
      </c>
      <c r="R14" s="143"/>
      <c r="S14" s="143"/>
      <c r="T14" s="143"/>
    </row>
    <row r="15" spans="1:25">
      <c r="A15" s="376"/>
      <c r="B15" s="92" t="s">
        <v>458</v>
      </c>
      <c r="C15" s="218">
        <v>539</v>
      </c>
      <c r="D15" s="219">
        <v>274</v>
      </c>
      <c r="E15" s="220">
        <v>265</v>
      </c>
      <c r="F15" s="218">
        <v>540</v>
      </c>
      <c r="G15" s="219">
        <v>276</v>
      </c>
      <c r="H15" s="220">
        <v>264</v>
      </c>
      <c r="I15" s="218">
        <v>574</v>
      </c>
      <c r="J15" s="219">
        <v>296</v>
      </c>
      <c r="K15" s="220">
        <v>278</v>
      </c>
      <c r="L15" s="218">
        <v>564</v>
      </c>
      <c r="M15" s="219">
        <v>268</v>
      </c>
      <c r="N15" s="220">
        <v>296</v>
      </c>
      <c r="O15" s="218">
        <v>920</v>
      </c>
      <c r="P15" s="219">
        <v>545</v>
      </c>
      <c r="Q15" s="220">
        <v>375</v>
      </c>
      <c r="R15" s="143"/>
      <c r="S15" s="143"/>
      <c r="T15" s="143"/>
    </row>
    <row r="16" spans="1:25">
      <c r="A16" s="376" t="s">
        <v>460</v>
      </c>
      <c r="B16" s="217" t="s">
        <v>457</v>
      </c>
      <c r="C16" s="218">
        <v>1410</v>
      </c>
      <c r="D16" s="219">
        <v>702</v>
      </c>
      <c r="E16" s="220">
        <v>708</v>
      </c>
      <c r="F16" s="218">
        <v>1398</v>
      </c>
      <c r="G16" s="219">
        <v>690</v>
      </c>
      <c r="H16" s="220">
        <v>708</v>
      </c>
      <c r="I16" s="218">
        <v>1379</v>
      </c>
      <c r="J16" s="219">
        <v>671</v>
      </c>
      <c r="K16" s="220">
        <v>708</v>
      </c>
      <c r="L16" s="218">
        <v>1412</v>
      </c>
      <c r="M16" s="219">
        <v>695</v>
      </c>
      <c r="N16" s="220">
        <v>717</v>
      </c>
      <c r="O16" s="218">
        <v>1503</v>
      </c>
      <c r="P16" s="219">
        <v>734</v>
      </c>
      <c r="Q16" s="220">
        <v>769</v>
      </c>
    </row>
    <row r="17" spans="1:20">
      <c r="A17" s="376"/>
      <c r="B17" s="92" t="s">
        <v>458</v>
      </c>
      <c r="C17" s="218">
        <v>357</v>
      </c>
      <c r="D17" s="219">
        <v>177</v>
      </c>
      <c r="E17" s="220">
        <v>180</v>
      </c>
      <c r="F17" s="218">
        <v>348</v>
      </c>
      <c r="G17" s="219">
        <v>166</v>
      </c>
      <c r="H17" s="220">
        <v>182</v>
      </c>
      <c r="I17" s="218">
        <v>332</v>
      </c>
      <c r="J17" s="219">
        <v>148</v>
      </c>
      <c r="K17" s="220">
        <v>184</v>
      </c>
      <c r="L17" s="218">
        <v>369</v>
      </c>
      <c r="M17" s="219">
        <v>171</v>
      </c>
      <c r="N17" s="220">
        <v>198</v>
      </c>
      <c r="O17" s="218">
        <v>345</v>
      </c>
      <c r="P17" s="219">
        <v>161</v>
      </c>
      <c r="Q17" s="220">
        <v>184</v>
      </c>
      <c r="R17" s="143"/>
      <c r="S17" s="143"/>
      <c r="T17" s="143"/>
    </row>
    <row r="18" spans="1:20">
      <c r="A18" s="148" t="s">
        <v>804</v>
      </c>
      <c r="P18" s="143"/>
      <c r="Q18" s="143"/>
      <c r="R18" s="143"/>
      <c r="S18" s="143"/>
      <c r="T18" s="143"/>
    </row>
    <row r="19" spans="1:20">
      <c r="A19" s="245" t="s">
        <v>805</v>
      </c>
      <c r="P19" s="143"/>
      <c r="Q19" s="143"/>
      <c r="R19" s="143"/>
      <c r="S19" s="143"/>
      <c r="T19" s="143"/>
    </row>
    <row r="20" spans="1:20">
      <c r="P20" s="143"/>
      <c r="Q20" s="143"/>
    </row>
    <row r="21" spans="1:20" ht="16">
      <c r="P21" s="143"/>
      <c r="Q21" s="158" t="s">
        <v>289</v>
      </c>
      <c r="R21" s="143"/>
      <c r="S21" s="143"/>
      <c r="T21" s="143"/>
    </row>
    <row r="22" spans="1:20">
      <c r="R22" s="143"/>
      <c r="S22" s="143"/>
      <c r="T22" s="143"/>
    </row>
    <row r="23" spans="1:20">
      <c r="P23" s="143"/>
      <c r="Q23" s="143"/>
      <c r="R23" s="143"/>
      <c r="S23" s="143"/>
      <c r="T23" s="143"/>
    </row>
    <row r="24" spans="1:20">
      <c r="P24" s="143"/>
      <c r="Q24" s="143"/>
    </row>
    <row r="25" spans="1:20">
      <c r="P25" s="143"/>
      <c r="Q25" s="143"/>
    </row>
  </sheetData>
  <mergeCells count="12">
    <mergeCell ref="A16:A17"/>
    <mergeCell ref="O4:Q4"/>
    <mergeCell ref="A8:A9"/>
    <mergeCell ref="A10:A11"/>
    <mergeCell ref="A12:A13"/>
    <mergeCell ref="A14:A15"/>
    <mergeCell ref="A6:A7"/>
    <mergeCell ref="A4:B5"/>
    <mergeCell ref="C4:E4"/>
    <mergeCell ref="F4:H4"/>
    <mergeCell ref="I4:K4"/>
    <mergeCell ref="L4:N4"/>
  </mergeCells>
  <phoneticPr fontId="2"/>
  <hyperlinks>
    <hyperlink ref="Q21" location="説明・目次!A1" display="目次に戻る" xr:uid="{55278C26-8592-B543-90DA-657D7E42EA19}"/>
  </hyperlinks>
  <pageMargins left="0.70866141732283472" right="0.70866141732283472" top="0.74803149606299213" bottom="0.74803149606299213" header="0.31496062992125984" footer="0.31496062992125984"/>
  <pageSetup paperSize="9" scale="47" fitToHeight="0" orientation="portrait" verticalDpi="300" r:id="rId1"/>
  <colBreaks count="1" manualBreakCount="1">
    <brk id="21"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AA9E7-D865-F645-8A12-56C222819CC8}">
  <sheetPr>
    <tabColor theme="4" tint="-0.499984740745262"/>
    <pageSetUpPr fitToPage="1"/>
  </sheetPr>
  <dimension ref="A1:R35"/>
  <sheetViews>
    <sheetView view="pageBreakPreview" zoomScaleNormal="100" zoomScaleSheetLayoutView="100" workbookViewId="0"/>
  </sheetViews>
  <sheetFormatPr baseColWidth="10" defaultColWidth="9" defaultRowHeight="15"/>
  <cols>
    <col min="1" max="4" width="12.83203125" style="20" customWidth="1"/>
    <col min="5" max="9" width="9.83203125" style="20" customWidth="1"/>
    <col min="10" max="10" width="11" style="20" customWidth="1"/>
    <col min="11" max="13" width="9.83203125" style="20" customWidth="1"/>
    <col min="14" max="17" width="10.33203125" style="20" customWidth="1"/>
    <col min="18" max="16384" width="9" style="20"/>
  </cols>
  <sheetData>
    <row r="1" spans="1:9" ht="22">
      <c r="A1" s="160" t="s">
        <v>60</v>
      </c>
      <c r="B1" s="10"/>
      <c r="C1" s="10"/>
      <c r="D1" s="10"/>
      <c r="E1" s="10"/>
      <c r="F1" s="10"/>
      <c r="G1" s="10"/>
      <c r="H1" s="10"/>
      <c r="I1" s="10"/>
    </row>
    <row r="3" spans="1:9">
      <c r="A3" s="29" t="s">
        <v>801</v>
      </c>
    </row>
    <row r="4" spans="1:9">
      <c r="A4" s="384"/>
      <c r="B4" s="385"/>
      <c r="C4" s="222" t="s">
        <v>271</v>
      </c>
      <c r="D4" s="222" t="s">
        <v>380</v>
      </c>
    </row>
    <row r="5" spans="1:9" ht="14.5" customHeight="1">
      <c r="A5" s="383" t="s">
        <v>27</v>
      </c>
      <c r="B5" s="209" t="s">
        <v>483</v>
      </c>
      <c r="C5" s="224">
        <v>64.900000000000006</v>
      </c>
      <c r="D5" s="224">
        <v>69.3</v>
      </c>
    </row>
    <row r="6" spans="1:9">
      <c r="A6" s="383"/>
      <c r="B6" s="209" t="s">
        <v>484</v>
      </c>
      <c r="C6" s="224">
        <v>69.400000000000006</v>
      </c>
      <c r="D6" s="224">
        <v>66.3</v>
      </c>
    </row>
    <row r="7" spans="1:9">
      <c r="A7" s="383" t="s">
        <v>485</v>
      </c>
      <c r="B7" s="209" t="s">
        <v>483</v>
      </c>
      <c r="C7" s="224">
        <v>6.004715432596174</v>
      </c>
      <c r="D7" s="224">
        <v>5.6</v>
      </c>
    </row>
    <row r="8" spans="1:9">
      <c r="A8" s="383"/>
      <c r="B8" s="209" t="s">
        <v>484</v>
      </c>
      <c r="C8" s="224">
        <v>2.5</v>
      </c>
      <c r="D8" s="224">
        <v>2.2999999999999998</v>
      </c>
    </row>
    <row r="9" spans="1:9">
      <c r="A9" s="383" t="s">
        <v>486</v>
      </c>
      <c r="B9" s="209" t="s">
        <v>483</v>
      </c>
      <c r="C9" s="224">
        <v>4.4000000000000004</v>
      </c>
      <c r="D9" s="224">
        <v>4.2</v>
      </c>
    </row>
    <row r="10" spans="1:9">
      <c r="A10" s="383"/>
      <c r="B10" s="209" t="s">
        <v>484</v>
      </c>
      <c r="C10" s="224">
        <v>4.8</v>
      </c>
      <c r="D10" s="224">
        <v>3.1</v>
      </c>
    </row>
    <row r="11" spans="1:9" ht="14.5" customHeight="1">
      <c r="A11" s="383" t="s">
        <v>487</v>
      </c>
      <c r="B11" s="209" t="s">
        <v>483</v>
      </c>
      <c r="C11" s="225">
        <v>4.0999999999999996</v>
      </c>
      <c r="D11" s="225">
        <v>3.6</v>
      </c>
    </row>
    <row r="12" spans="1:9">
      <c r="A12" s="383"/>
      <c r="B12" s="209" t="s">
        <v>484</v>
      </c>
      <c r="C12" s="225">
        <v>5</v>
      </c>
      <c r="D12" s="225">
        <v>4.3</v>
      </c>
    </row>
    <row r="13" spans="1:9">
      <c r="A13" s="383" t="s">
        <v>488</v>
      </c>
      <c r="B13" s="209" t="s">
        <v>483</v>
      </c>
      <c r="C13" s="225">
        <v>2.7</v>
      </c>
      <c r="D13" s="225">
        <v>2.5</v>
      </c>
    </row>
    <row r="14" spans="1:9">
      <c r="A14" s="383"/>
      <c r="B14" s="209" t="s">
        <v>484</v>
      </c>
      <c r="C14" s="224">
        <v>5.8</v>
      </c>
      <c r="D14" s="224">
        <v>4.8</v>
      </c>
    </row>
    <row r="15" spans="1:9">
      <c r="A15" s="383" t="s">
        <v>489</v>
      </c>
      <c r="B15" s="209" t="s">
        <v>483</v>
      </c>
      <c r="C15" s="224">
        <v>1.6</v>
      </c>
      <c r="D15" s="224">
        <v>1.8</v>
      </c>
    </row>
    <row r="16" spans="1:9">
      <c r="A16" s="383"/>
      <c r="B16" s="209" t="s">
        <v>484</v>
      </c>
      <c r="C16" s="224">
        <v>1.6</v>
      </c>
      <c r="D16" s="224">
        <v>1.6</v>
      </c>
    </row>
    <row r="17" spans="1:18" ht="40" customHeight="1">
      <c r="A17" s="348" t="s">
        <v>803</v>
      </c>
      <c r="B17" s="348"/>
      <c r="C17" s="348"/>
      <c r="D17" s="348"/>
    </row>
    <row r="18" spans="1:18">
      <c r="A18" s="245" t="s">
        <v>514</v>
      </c>
    </row>
    <row r="19" spans="1:18">
      <c r="A19" s="245" t="s">
        <v>802</v>
      </c>
    </row>
    <row r="21" spans="1:18" ht="16">
      <c r="D21" s="158" t="s">
        <v>289</v>
      </c>
    </row>
    <row r="22" spans="1:18" ht="14.5" customHeight="1"/>
    <row r="24" spans="1:18" ht="14.5" customHeight="1"/>
    <row r="28" spans="1:18" ht="14.5" customHeight="1"/>
    <row r="31" spans="1:18">
      <c r="H31"/>
      <c r="I31"/>
      <c r="J31"/>
      <c r="K31"/>
      <c r="L31"/>
      <c r="M31"/>
      <c r="N31"/>
      <c r="O31"/>
      <c r="P31"/>
      <c r="Q31"/>
      <c r="R31"/>
    </row>
    <row r="32" spans="1:18">
      <c r="H32"/>
      <c r="I32"/>
      <c r="J32"/>
      <c r="K32"/>
      <c r="L32"/>
      <c r="M32"/>
      <c r="N32"/>
      <c r="O32"/>
      <c r="P32"/>
      <c r="Q32"/>
      <c r="R32"/>
    </row>
    <row r="33" spans="8:18">
      <c r="H33"/>
      <c r="I33"/>
      <c r="J33"/>
      <c r="K33"/>
      <c r="L33"/>
      <c r="M33"/>
      <c r="N33"/>
      <c r="O33"/>
      <c r="P33"/>
      <c r="Q33"/>
      <c r="R33"/>
    </row>
    <row r="34" spans="8:18">
      <c r="H34"/>
      <c r="I34"/>
      <c r="J34"/>
      <c r="K34"/>
      <c r="L34"/>
      <c r="M34"/>
      <c r="N34"/>
      <c r="O34"/>
      <c r="P34"/>
      <c r="Q34"/>
      <c r="R34"/>
    </row>
    <row r="35" spans="8:18">
      <c r="H35"/>
      <c r="I35"/>
      <c r="J35"/>
      <c r="K35"/>
      <c r="L35"/>
      <c r="M35"/>
      <c r="N35"/>
      <c r="O35"/>
      <c r="P35"/>
      <c r="Q35"/>
      <c r="R35"/>
    </row>
  </sheetData>
  <mergeCells count="8">
    <mergeCell ref="A17:D17"/>
    <mergeCell ref="A15:A16"/>
    <mergeCell ref="A4:B4"/>
    <mergeCell ref="A5:A6"/>
    <mergeCell ref="A7:A8"/>
    <mergeCell ref="A9:A10"/>
    <mergeCell ref="A11:A12"/>
    <mergeCell ref="A13:A14"/>
  </mergeCells>
  <phoneticPr fontId="2"/>
  <hyperlinks>
    <hyperlink ref="D21" location="説明・目次!A1" display="目次に戻る" xr:uid="{6E4227FB-D533-E641-8BB4-8AAD3233B1B1}"/>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7"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C110B-54B1-E448-9BEB-848C0CEB2506}">
  <sheetPr>
    <tabColor theme="4" tint="-0.499984740745262"/>
    <pageSetUpPr fitToPage="1"/>
  </sheetPr>
  <dimension ref="A1:R40"/>
  <sheetViews>
    <sheetView view="pageBreakPreview" zoomScaleNormal="100" zoomScaleSheetLayoutView="100" workbookViewId="0"/>
  </sheetViews>
  <sheetFormatPr baseColWidth="10" defaultColWidth="9" defaultRowHeight="15"/>
  <cols>
    <col min="1" max="4" width="10.33203125" style="20" customWidth="1"/>
    <col min="5" max="9" width="9.83203125" style="20" customWidth="1"/>
    <col min="10" max="10" width="11" style="20" customWidth="1"/>
    <col min="11" max="13" width="9.83203125" style="20" customWidth="1"/>
    <col min="14" max="17" width="10.33203125" style="20" customWidth="1"/>
    <col min="18" max="16384" width="9" style="20"/>
  </cols>
  <sheetData>
    <row r="1" spans="1:12" ht="22">
      <c r="A1" s="160" t="s">
        <v>60</v>
      </c>
      <c r="B1" s="10"/>
      <c r="C1" s="10"/>
      <c r="D1" s="10"/>
      <c r="H1" s="10"/>
      <c r="I1" s="10"/>
      <c r="J1" s="10"/>
      <c r="K1" s="10"/>
      <c r="L1" s="10"/>
    </row>
    <row r="3" spans="1:12">
      <c r="A3" s="29" t="s">
        <v>630</v>
      </c>
    </row>
    <row r="4" spans="1:12">
      <c r="A4" s="384"/>
      <c r="B4" s="385"/>
      <c r="C4" s="222" t="s">
        <v>271</v>
      </c>
      <c r="D4" s="222" t="s">
        <v>380</v>
      </c>
    </row>
    <row r="5" spans="1:12" ht="14.5" customHeight="1">
      <c r="A5" s="380" t="s">
        <v>786</v>
      </c>
      <c r="B5" s="231" t="s">
        <v>491</v>
      </c>
      <c r="C5" s="254">
        <v>20.6</v>
      </c>
      <c r="D5" s="254">
        <v>19.319747416762343</v>
      </c>
    </row>
    <row r="6" spans="1:12">
      <c r="A6" s="386"/>
      <c r="B6" s="231" t="s">
        <v>492</v>
      </c>
      <c r="C6" s="254">
        <v>51.4</v>
      </c>
      <c r="D6" s="254">
        <v>51.943168771526985</v>
      </c>
    </row>
    <row r="7" spans="1:12">
      <c r="A7" s="381"/>
      <c r="B7" s="231" t="s">
        <v>674</v>
      </c>
      <c r="C7" s="254">
        <v>27.9</v>
      </c>
      <c r="D7" s="254">
        <v>28.737083811710679</v>
      </c>
    </row>
    <row r="8" spans="1:12">
      <c r="A8" s="380" t="s">
        <v>459</v>
      </c>
      <c r="B8" s="231" t="s">
        <v>491</v>
      </c>
      <c r="C8" s="254">
        <v>19.5</v>
      </c>
      <c r="D8" s="254">
        <v>17.981784133469528</v>
      </c>
    </row>
    <row r="9" spans="1:12">
      <c r="A9" s="386"/>
      <c r="B9" s="231" t="s">
        <v>492</v>
      </c>
      <c r="C9" s="254">
        <v>49.4</v>
      </c>
      <c r="D9" s="254">
        <v>49.948927477017364</v>
      </c>
    </row>
    <row r="10" spans="1:12">
      <c r="A10" s="381"/>
      <c r="B10" s="231" t="s">
        <v>674</v>
      </c>
      <c r="C10" s="254">
        <v>31.2</v>
      </c>
      <c r="D10" s="254">
        <v>32.069288389513105</v>
      </c>
    </row>
    <row r="11" spans="1:12">
      <c r="A11" s="148" t="s">
        <v>796</v>
      </c>
      <c r="B11" s="234"/>
      <c r="C11" s="234"/>
      <c r="D11" s="234"/>
    </row>
    <row r="12" spans="1:12" ht="45" customHeight="1">
      <c r="A12" s="387" t="s">
        <v>800</v>
      </c>
      <c r="B12" s="387"/>
      <c r="C12" s="387"/>
      <c r="D12" s="387"/>
    </row>
    <row r="13" spans="1:12">
      <c r="A13" s="233"/>
      <c r="B13" s="234"/>
      <c r="C13" s="234"/>
      <c r="D13" s="234"/>
    </row>
    <row r="14" spans="1:12" ht="16">
      <c r="A14" s="235"/>
      <c r="B14" s="234"/>
      <c r="C14" s="234"/>
      <c r="D14" s="158" t="s">
        <v>289</v>
      </c>
    </row>
    <row r="19" ht="14.5" customHeight="1"/>
    <row r="28" ht="14.5" customHeight="1"/>
    <row r="30" ht="14.5" customHeight="1"/>
    <row r="34" spans="8:18" ht="14.5" customHeight="1"/>
    <row r="36" spans="8:18">
      <c r="H36"/>
      <c r="I36"/>
      <c r="J36"/>
      <c r="K36"/>
      <c r="L36"/>
      <c r="M36"/>
      <c r="N36"/>
      <c r="O36"/>
      <c r="P36"/>
      <c r="Q36"/>
      <c r="R36"/>
    </row>
    <row r="37" spans="8:18">
      <c r="H37"/>
      <c r="I37"/>
      <c r="J37"/>
      <c r="K37"/>
      <c r="L37"/>
      <c r="M37"/>
      <c r="N37"/>
      <c r="O37"/>
      <c r="P37"/>
      <c r="Q37"/>
      <c r="R37"/>
    </row>
    <row r="38" spans="8:18">
      <c r="H38"/>
      <c r="I38"/>
      <c r="J38"/>
      <c r="K38"/>
      <c r="L38"/>
      <c r="M38"/>
      <c r="N38"/>
      <c r="O38"/>
      <c r="P38"/>
      <c r="Q38"/>
      <c r="R38"/>
    </row>
    <row r="39" spans="8:18">
      <c r="H39"/>
      <c r="I39"/>
      <c r="J39"/>
      <c r="K39"/>
      <c r="L39"/>
      <c r="M39"/>
      <c r="N39"/>
      <c r="O39"/>
      <c r="P39"/>
      <c r="Q39"/>
      <c r="R39"/>
    </row>
    <row r="40" spans="8:18">
      <c r="H40"/>
      <c r="I40"/>
      <c r="J40"/>
      <c r="K40"/>
      <c r="L40"/>
      <c r="M40"/>
      <c r="N40"/>
      <c r="O40"/>
      <c r="P40"/>
      <c r="Q40"/>
      <c r="R40"/>
    </row>
  </sheetData>
  <mergeCells count="4">
    <mergeCell ref="A4:B4"/>
    <mergeCell ref="A5:A7"/>
    <mergeCell ref="A8:A10"/>
    <mergeCell ref="A12:D12"/>
  </mergeCells>
  <phoneticPr fontId="2"/>
  <hyperlinks>
    <hyperlink ref="D14" location="説明・目次!A1" display="目次に戻る" xr:uid="{B2B35112-E893-8049-B9B3-3718ABFBD557}"/>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7"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27D32-C25C-8344-88E7-11BB7AAEEB06}">
  <sheetPr>
    <tabColor theme="4" tint="-0.499984740745262"/>
    <pageSetUpPr fitToPage="1"/>
  </sheetPr>
  <dimension ref="A1:R33"/>
  <sheetViews>
    <sheetView view="pageBreakPreview" zoomScaleNormal="100" zoomScaleSheetLayoutView="100" workbookViewId="0"/>
  </sheetViews>
  <sheetFormatPr baseColWidth="10" defaultColWidth="9" defaultRowHeight="15"/>
  <cols>
    <col min="1" max="1" width="9.5" style="20" customWidth="1"/>
    <col min="2" max="9" width="9.83203125" style="20" customWidth="1"/>
    <col min="10" max="10" width="11" style="20" customWidth="1"/>
    <col min="11" max="13" width="9.83203125" style="20" customWidth="1"/>
    <col min="14" max="17" width="10.33203125" style="20" customWidth="1"/>
    <col min="18" max="16384" width="9" style="20"/>
  </cols>
  <sheetData>
    <row r="1" spans="1:12" ht="22">
      <c r="A1" s="160" t="s">
        <v>60</v>
      </c>
      <c r="B1" s="10"/>
      <c r="C1" s="10"/>
      <c r="D1" s="10"/>
      <c r="E1" s="10"/>
      <c r="F1" s="10"/>
      <c r="G1" s="10"/>
      <c r="H1" s="10"/>
      <c r="I1" s="10"/>
      <c r="J1" s="10"/>
      <c r="K1" s="10"/>
      <c r="L1" s="10"/>
    </row>
    <row r="2" spans="1:12">
      <c r="D2" s="148"/>
      <c r="E2" s="148"/>
      <c r="F2" s="148"/>
    </row>
    <row r="3" spans="1:12">
      <c r="A3" s="29" t="s">
        <v>517</v>
      </c>
    </row>
    <row r="4" spans="1:12">
      <c r="A4" s="384"/>
      <c r="B4" s="385"/>
      <c r="C4" s="222" t="s">
        <v>8</v>
      </c>
      <c r="D4" s="222" t="s">
        <v>9</v>
      </c>
      <c r="E4" s="222" t="s">
        <v>57</v>
      </c>
      <c r="F4" s="222" t="s">
        <v>271</v>
      </c>
      <c r="G4" s="222" t="s">
        <v>271</v>
      </c>
    </row>
    <row r="5" spans="1:12">
      <c r="A5" s="380" t="s">
        <v>786</v>
      </c>
      <c r="B5" s="231" t="s">
        <v>493</v>
      </c>
      <c r="C5" s="252">
        <v>9394</v>
      </c>
      <c r="D5" s="252">
        <v>11038</v>
      </c>
      <c r="E5" s="252">
        <v>10523</v>
      </c>
      <c r="F5" s="252">
        <v>13097</v>
      </c>
      <c r="G5" s="252">
        <v>12716</v>
      </c>
    </row>
    <row r="6" spans="1:12">
      <c r="A6" s="381"/>
      <c r="B6" s="231" t="s">
        <v>494</v>
      </c>
      <c r="C6" s="253">
        <v>32</v>
      </c>
      <c r="D6" s="253">
        <v>36</v>
      </c>
      <c r="E6" s="253">
        <v>34</v>
      </c>
      <c r="F6" s="253">
        <v>43</v>
      </c>
      <c r="G6" s="253">
        <v>29</v>
      </c>
    </row>
    <row r="7" spans="1:12">
      <c r="A7" s="380" t="s">
        <v>459</v>
      </c>
      <c r="B7" s="231" t="s">
        <v>493</v>
      </c>
      <c r="C7" s="252">
        <v>7216</v>
      </c>
      <c r="D7" s="252">
        <v>6979</v>
      </c>
      <c r="E7" s="252">
        <v>6773</v>
      </c>
      <c r="F7" s="252">
        <v>8838</v>
      </c>
      <c r="G7" s="252">
        <v>8560</v>
      </c>
    </row>
    <row r="8" spans="1:12">
      <c r="A8" s="381"/>
      <c r="B8" s="231" t="s">
        <v>494</v>
      </c>
      <c r="C8" s="253">
        <v>32</v>
      </c>
      <c r="D8" s="253">
        <v>32</v>
      </c>
      <c r="E8" s="253">
        <v>31</v>
      </c>
      <c r="F8" s="253">
        <v>40</v>
      </c>
      <c r="G8" s="253">
        <v>27</v>
      </c>
    </row>
    <row r="9" spans="1:12">
      <c r="A9" s="245" t="s">
        <v>796</v>
      </c>
      <c r="B9"/>
      <c r="C9"/>
      <c r="D9"/>
      <c r="E9"/>
      <c r="F9"/>
      <c r="G9"/>
    </row>
    <row r="10" spans="1:12">
      <c r="A10" t="s">
        <v>495</v>
      </c>
      <c r="B10"/>
      <c r="C10"/>
      <c r="D10"/>
      <c r="E10"/>
      <c r="F10"/>
      <c r="G10"/>
    </row>
    <row r="11" spans="1:12">
      <c r="A11"/>
      <c r="B11"/>
      <c r="C11"/>
      <c r="D11"/>
      <c r="E11"/>
      <c r="F11"/>
      <c r="G11"/>
    </row>
    <row r="12" spans="1:12" ht="14.5" customHeight="1">
      <c r="G12" s="158" t="s">
        <v>289</v>
      </c>
    </row>
    <row r="21" spans="8:18" ht="14.5" customHeight="1"/>
    <row r="23" spans="8:18" ht="14.5" customHeight="1"/>
    <row r="27" spans="8:18" ht="14.5" customHeight="1"/>
    <row r="29" spans="8:18">
      <c r="H29"/>
      <c r="I29"/>
      <c r="J29"/>
      <c r="K29"/>
      <c r="L29"/>
      <c r="M29"/>
      <c r="N29"/>
      <c r="O29"/>
      <c r="P29"/>
      <c r="Q29"/>
      <c r="R29"/>
    </row>
    <row r="30" spans="8:18">
      <c r="H30"/>
      <c r="I30"/>
      <c r="J30"/>
      <c r="K30"/>
      <c r="L30"/>
      <c r="M30"/>
      <c r="N30"/>
      <c r="O30"/>
      <c r="P30"/>
      <c r="Q30"/>
      <c r="R30"/>
    </row>
    <row r="31" spans="8:18">
      <c r="H31"/>
      <c r="I31"/>
      <c r="J31"/>
      <c r="K31"/>
      <c r="L31"/>
      <c r="M31"/>
      <c r="N31"/>
      <c r="O31"/>
      <c r="P31"/>
      <c r="Q31"/>
      <c r="R31"/>
    </row>
    <row r="32" spans="8:18">
      <c r="H32"/>
      <c r="I32"/>
      <c r="J32"/>
      <c r="K32"/>
      <c r="L32"/>
      <c r="M32"/>
      <c r="N32"/>
      <c r="O32"/>
      <c r="P32"/>
      <c r="Q32"/>
      <c r="R32"/>
    </row>
    <row r="33" spans="8:18">
      <c r="H33"/>
      <c r="I33"/>
      <c r="J33"/>
      <c r="K33"/>
      <c r="L33"/>
      <c r="M33"/>
      <c r="N33"/>
      <c r="O33"/>
      <c r="P33"/>
      <c r="Q33"/>
      <c r="R33"/>
    </row>
  </sheetData>
  <mergeCells count="3">
    <mergeCell ref="A4:B4"/>
    <mergeCell ref="A5:A6"/>
    <mergeCell ref="A7:A8"/>
  </mergeCells>
  <phoneticPr fontId="2"/>
  <hyperlinks>
    <hyperlink ref="G12" location="説明・目次!A1" display="目次に戻る" xr:uid="{C00112DD-39D5-EA40-889E-DD06BEEB5E6B}"/>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7"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64694-AC39-EE4B-93C8-863445F65A92}">
  <sheetPr>
    <tabColor theme="4" tint="-0.499984740745262"/>
    <pageSetUpPr fitToPage="1"/>
  </sheetPr>
  <dimension ref="A1:S13"/>
  <sheetViews>
    <sheetView view="pageBreakPreview" zoomScaleNormal="100" zoomScaleSheetLayoutView="100" workbookViewId="0"/>
  </sheetViews>
  <sheetFormatPr baseColWidth="10" defaultColWidth="9" defaultRowHeight="15"/>
  <cols>
    <col min="1" max="1" width="10" style="20" customWidth="1"/>
    <col min="2" max="2" width="18.5" style="20" customWidth="1"/>
    <col min="3" max="11" width="9.83203125" style="20" customWidth="1"/>
    <col min="12" max="12" width="11" style="20" customWidth="1"/>
    <col min="13" max="15" width="9.83203125" style="20" customWidth="1"/>
    <col min="16" max="19" width="10.33203125" style="20" customWidth="1"/>
    <col min="20" max="16384" width="9" style="20"/>
  </cols>
  <sheetData>
    <row r="1" spans="1:19" ht="22">
      <c r="A1" s="160" t="s">
        <v>60</v>
      </c>
      <c r="B1" s="10"/>
      <c r="C1" s="10"/>
      <c r="D1" s="10"/>
      <c r="E1" s="10"/>
      <c r="F1" s="10"/>
      <c r="G1" s="10"/>
      <c r="H1" s="10"/>
      <c r="I1" s="10"/>
      <c r="J1" s="10"/>
      <c r="K1" s="10"/>
      <c r="L1" s="10"/>
    </row>
    <row r="2" spans="1:19">
      <c r="D2" s="148"/>
      <c r="E2" s="148"/>
      <c r="F2" s="148"/>
    </row>
    <row r="3" spans="1:19">
      <c r="A3" s="29" t="s">
        <v>818</v>
      </c>
    </row>
    <row r="4" spans="1:19" ht="16">
      <c r="A4" s="116"/>
      <c r="B4" s="116"/>
      <c r="C4" s="121" t="s">
        <v>26</v>
      </c>
      <c r="D4" s="114" t="s">
        <v>9</v>
      </c>
      <c r="E4" s="114" t="s">
        <v>57</v>
      </c>
      <c r="F4" s="114" t="s">
        <v>271</v>
      </c>
      <c r="G4" s="114" t="s">
        <v>380</v>
      </c>
      <c r="H4" s="14"/>
      <c r="I4" s="14"/>
      <c r="O4" s="14"/>
      <c r="P4" s="14"/>
      <c r="Q4" s="14"/>
      <c r="R4" s="14"/>
      <c r="S4" s="14"/>
    </row>
    <row r="5" spans="1:19" ht="16">
      <c r="A5" s="388" t="s">
        <v>794</v>
      </c>
      <c r="B5" s="210" t="s">
        <v>451</v>
      </c>
      <c r="C5" s="24">
        <v>12.59</v>
      </c>
      <c r="D5" s="25">
        <v>14.13</v>
      </c>
      <c r="E5" s="25">
        <v>9.19</v>
      </c>
      <c r="F5" s="25">
        <v>10.47</v>
      </c>
      <c r="G5" s="25">
        <v>12.98</v>
      </c>
      <c r="H5" s="134"/>
      <c r="I5" s="133"/>
      <c r="J5" s="133"/>
      <c r="K5" s="133"/>
      <c r="L5" s="133"/>
      <c r="M5" s="79"/>
      <c r="N5" s="79"/>
      <c r="O5" s="133"/>
      <c r="P5" s="133"/>
      <c r="Q5" s="133"/>
      <c r="R5" s="133"/>
      <c r="S5" s="133"/>
    </row>
    <row r="6" spans="1:19" ht="16">
      <c r="A6" s="389"/>
      <c r="B6" s="210" t="s">
        <v>452</v>
      </c>
      <c r="C6" s="85">
        <v>56000</v>
      </c>
      <c r="D6" s="211">
        <v>51000</v>
      </c>
      <c r="E6" s="211">
        <v>27000</v>
      </c>
      <c r="F6" s="211">
        <v>29000</v>
      </c>
      <c r="G6" s="211">
        <v>32000</v>
      </c>
      <c r="H6" s="134"/>
      <c r="I6" s="133"/>
      <c r="J6" s="133"/>
      <c r="K6" s="133"/>
      <c r="L6" s="133"/>
      <c r="M6" s="79"/>
      <c r="N6" s="79"/>
      <c r="O6" s="133"/>
      <c r="P6" s="133"/>
      <c r="Q6" s="133"/>
      <c r="R6" s="133"/>
      <c r="S6" s="133"/>
    </row>
    <row r="7" spans="1:19" ht="16">
      <c r="A7" s="388" t="s">
        <v>453</v>
      </c>
      <c r="B7" s="210" t="s">
        <v>451</v>
      </c>
      <c r="C7" s="212">
        <v>10.19</v>
      </c>
      <c r="D7" s="113">
        <v>11.53</v>
      </c>
      <c r="E7" s="113">
        <v>9.67</v>
      </c>
      <c r="F7" s="113">
        <v>11.81</v>
      </c>
      <c r="G7" s="113">
        <v>12.9</v>
      </c>
      <c r="H7" s="134"/>
      <c r="I7" s="133"/>
      <c r="J7" s="133"/>
      <c r="K7" s="133"/>
      <c r="L7" s="133"/>
      <c r="M7" s="79"/>
      <c r="N7" s="79"/>
      <c r="O7" s="133"/>
      <c r="P7" s="133"/>
      <c r="Q7" s="133"/>
      <c r="R7" s="133"/>
      <c r="S7" s="133"/>
    </row>
    <row r="8" spans="1:19" ht="16">
      <c r="A8" s="389"/>
      <c r="B8" s="213" t="s">
        <v>452</v>
      </c>
      <c r="C8" s="85">
        <v>65000</v>
      </c>
      <c r="D8" s="211">
        <v>58000</v>
      </c>
      <c r="E8" s="211">
        <v>28000</v>
      </c>
      <c r="F8" s="211">
        <v>30000</v>
      </c>
      <c r="G8" s="211">
        <v>32000</v>
      </c>
      <c r="I8" s="133"/>
      <c r="J8" s="133"/>
      <c r="K8" s="146"/>
      <c r="L8" s="145"/>
      <c r="M8" s="145"/>
      <c r="N8" s="145"/>
      <c r="O8" s="133"/>
      <c r="P8" s="133"/>
      <c r="Q8" s="133"/>
      <c r="R8" s="133"/>
      <c r="S8" s="133"/>
    </row>
    <row r="9" spans="1:19">
      <c r="A9" s="148" t="s">
        <v>796</v>
      </c>
    </row>
    <row r="10" spans="1:19" ht="30" customHeight="1">
      <c r="A10" s="387" t="s">
        <v>799</v>
      </c>
      <c r="B10" s="387"/>
      <c r="C10" s="387"/>
      <c r="D10" s="387"/>
      <c r="E10" s="387"/>
      <c r="F10" s="387"/>
      <c r="G10" s="387"/>
    </row>
    <row r="11" spans="1:19" ht="30" customHeight="1">
      <c r="A11" s="387" t="s">
        <v>798</v>
      </c>
      <c r="B11" s="387"/>
      <c r="C11" s="387"/>
      <c r="D11" s="387"/>
      <c r="E11" s="387"/>
      <c r="F11" s="387"/>
      <c r="G11" s="387"/>
    </row>
    <row r="13" spans="1:19" ht="16">
      <c r="G13" s="158" t="s">
        <v>289</v>
      </c>
    </row>
  </sheetData>
  <mergeCells count="4">
    <mergeCell ref="A5:A6"/>
    <mergeCell ref="A7:A8"/>
    <mergeCell ref="A10:G10"/>
    <mergeCell ref="A11:G11"/>
  </mergeCells>
  <phoneticPr fontId="2"/>
  <hyperlinks>
    <hyperlink ref="G13" location="説明・目次!A1" display="目次に戻る" xr:uid="{5621F495-6167-454F-A318-13BAD3D93847}"/>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5C4EF-31BB-46EE-B200-D0D0054C23EA}">
  <sheetPr>
    <tabColor theme="6" tint="-0.499984740745262"/>
    <pageSetUpPr fitToPage="1"/>
  </sheetPr>
  <dimension ref="A1:V12"/>
  <sheetViews>
    <sheetView view="pageBreakPreview" zoomScaleNormal="80" zoomScaleSheetLayoutView="100" workbookViewId="0">
      <selection activeCell="N12" sqref="N12"/>
    </sheetView>
  </sheetViews>
  <sheetFormatPr baseColWidth="10" defaultColWidth="9" defaultRowHeight="15"/>
  <cols>
    <col min="1" max="1" width="34" style="1" customWidth="1"/>
    <col min="2" max="23" width="10.33203125" style="1" customWidth="1"/>
    <col min="24" max="16384" width="9" style="1"/>
  </cols>
  <sheetData>
    <row r="1" spans="1:22" ht="22">
      <c r="A1" s="12" t="s">
        <v>61</v>
      </c>
    </row>
    <row r="3" spans="1:22">
      <c r="A3" s="46" t="s">
        <v>661</v>
      </c>
    </row>
    <row r="4" spans="1:22" ht="17">
      <c r="A4" s="38"/>
      <c r="B4" s="336" t="s">
        <v>10</v>
      </c>
      <c r="C4" s="336" t="s">
        <v>13</v>
      </c>
      <c r="D4" s="336" t="s">
        <v>14</v>
      </c>
      <c r="E4" s="336" t="s">
        <v>3</v>
      </c>
      <c r="F4" s="336" t="s">
        <v>4</v>
      </c>
      <c r="G4" s="336" t="s">
        <v>5</v>
      </c>
      <c r="H4" s="336" t="s">
        <v>6</v>
      </c>
      <c r="I4" s="336" t="s">
        <v>7</v>
      </c>
      <c r="J4" s="336" t="s">
        <v>8</v>
      </c>
      <c r="K4" s="336" t="s">
        <v>9</v>
      </c>
      <c r="L4" s="336" t="s">
        <v>57</v>
      </c>
      <c r="M4" s="336" t="s">
        <v>271</v>
      </c>
      <c r="N4" s="336" t="s">
        <v>380</v>
      </c>
    </row>
    <row r="5" spans="1:22" ht="16">
      <c r="A5" s="38" t="s">
        <v>535</v>
      </c>
      <c r="B5" s="38">
        <v>33</v>
      </c>
      <c r="C5" s="37">
        <v>33</v>
      </c>
      <c r="D5" s="37">
        <v>33</v>
      </c>
      <c r="E5" s="38">
        <v>34</v>
      </c>
      <c r="F5" s="38">
        <v>34</v>
      </c>
      <c r="G5" s="38">
        <v>28</v>
      </c>
      <c r="H5" s="38">
        <v>35</v>
      </c>
      <c r="I5" s="38">
        <v>38</v>
      </c>
      <c r="J5" s="38">
        <v>38</v>
      </c>
      <c r="K5" s="38">
        <v>38</v>
      </c>
      <c r="L5" s="38">
        <v>37</v>
      </c>
      <c r="M5" s="38">
        <v>37</v>
      </c>
      <c r="N5" s="38">
        <v>37</v>
      </c>
      <c r="O5" s="107"/>
      <c r="P5" s="107"/>
      <c r="Q5" s="107"/>
      <c r="R5" s="107"/>
      <c r="S5" s="106"/>
      <c r="T5" s="106"/>
      <c r="U5" s="106"/>
      <c r="V5" s="106"/>
    </row>
    <row r="6" spans="1:22" ht="16">
      <c r="A6" s="38" t="s">
        <v>536</v>
      </c>
      <c r="B6" s="38">
        <v>11</v>
      </c>
      <c r="C6" s="37">
        <v>9</v>
      </c>
      <c r="D6" s="37">
        <v>9</v>
      </c>
      <c r="E6" s="38">
        <v>9</v>
      </c>
      <c r="F6" s="38">
        <v>9</v>
      </c>
      <c r="G6" s="38">
        <v>6</v>
      </c>
      <c r="H6" s="38">
        <v>9</v>
      </c>
      <c r="I6" s="38">
        <v>9</v>
      </c>
      <c r="J6" s="38">
        <v>9</v>
      </c>
      <c r="K6" s="38">
        <v>9</v>
      </c>
      <c r="L6" s="38">
        <v>8</v>
      </c>
      <c r="M6" s="38">
        <v>7</v>
      </c>
      <c r="N6" s="38">
        <v>7</v>
      </c>
      <c r="O6" s="107"/>
      <c r="P6" s="107"/>
      <c r="Q6" s="107"/>
      <c r="R6" s="107"/>
      <c r="S6" s="106"/>
      <c r="T6" s="106"/>
      <c r="U6" s="106"/>
      <c r="V6" s="106"/>
    </row>
    <row r="7" spans="1:22" ht="16">
      <c r="A7" s="38" t="s">
        <v>537</v>
      </c>
      <c r="B7" s="38">
        <v>2</v>
      </c>
      <c r="C7" s="37">
        <v>2</v>
      </c>
      <c r="D7" s="37">
        <v>2</v>
      </c>
      <c r="E7" s="38">
        <v>2</v>
      </c>
      <c r="F7" s="38">
        <v>2</v>
      </c>
      <c r="G7" s="38">
        <v>1</v>
      </c>
      <c r="H7" s="38">
        <v>2</v>
      </c>
      <c r="I7" s="38">
        <v>2</v>
      </c>
      <c r="J7" s="38">
        <v>2</v>
      </c>
      <c r="K7" s="38">
        <v>2</v>
      </c>
      <c r="L7" s="38">
        <v>2</v>
      </c>
      <c r="M7" s="38">
        <v>2</v>
      </c>
      <c r="N7" s="38">
        <v>2</v>
      </c>
      <c r="O7" s="107"/>
      <c r="P7" s="107"/>
      <c r="Q7" s="107"/>
      <c r="R7" s="107"/>
      <c r="S7" s="106"/>
      <c r="T7" s="106"/>
      <c r="U7" s="106"/>
      <c r="V7" s="106"/>
    </row>
    <row r="8" spans="1:22" ht="16">
      <c r="A8" s="38" t="s">
        <v>538</v>
      </c>
      <c r="B8" s="38">
        <v>44</v>
      </c>
      <c r="C8" s="37">
        <v>45</v>
      </c>
      <c r="D8" s="37">
        <v>45</v>
      </c>
      <c r="E8" s="38">
        <v>44</v>
      </c>
      <c r="F8" s="38">
        <v>44</v>
      </c>
      <c r="G8" s="38">
        <v>50</v>
      </c>
      <c r="H8" s="38">
        <v>43</v>
      </c>
      <c r="I8" s="38">
        <v>39</v>
      </c>
      <c r="J8" s="38">
        <v>39</v>
      </c>
      <c r="K8" s="38">
        <v>39</v>
      </c>
      <c r="L8" s="38">
        <v>41</v>
      </c>
      <c r="M8" s="38">
        <v>41</v>
      </c>
      <c r="N8" s="38">
        <v>42</v>
      </c>
      <c r="O8" s="107"/>
      <c r="P8" s="107"/>
      <c r="Q8" s="107"/>
      <c r="R8" s="107"/>
      <c r="S8" s="106"/>
      <c r="T8" s="106"/>
      <c r="U8" s="106"/>
      <c r="V8" s="106"/>
    </row>
    <row r="9" spans="1:22" ht="16">
      <c r="A9" s="38" t="s">
        <v>539</v>
      </c>
      <c r="B9" s="38">
        <v>10</v>
      </c>
      <c r="C9" s="37">
        <v>11</v>
      </c>
      <c r="D9" s="37">
        <v>11</v>
      </c>
      <c r="E9" s="38">
        <v>11</v>
      </c>
      <c r="F9" s="38">
        <v>11</v>
      </c>
      <c r="G9" s="38">
        <v>15</v>
      </c>
      <c r="H9" s="38">
        <v>11</v>
      </c>
      <c r="I9" s="38">
        <v>12</v>
      </c>
      <c r="J9" s="38">
        <v>12</v>
      </c>
      <c r="K9" s="38">
        <v>12</v>
      </c>
      <c r="L9" s="38">
        <v>12</v>
      </c>
      <c r="M9" s="38">
        <v>13</v>
      </c>
      <c r="N9" s="38">
        <v>12</v>
      </c>
      <c r="O9" s="107"/>
      <c r="P9" s="107"/>
      <c r="Q9" s="107"/>
      <c r="R9" s="107"/>
      <c r="S9" s="106"/>
      <c r="T9" s="106"/>
      <c r="U9" s="106"/>
      <c r="V9" s="106"/>
    </row>
    <row r="10" spans="1:22" ht="31.5" customHeight="1">
      <c r="A10" s="345" t="s">
        <v>418</v>
      </c>
      <c r="B10" s="345"/>
      <c r="C10" s="345"/>
      <c r="D10" s="345"/>
      <c r="E10" s="345"/>
      <c r="F10" s="345"/>
      <c r="G10" s="345"/>
      <c r="H10" s="345"/>
      <c r="I10" s="345"/>
      <c r="J10" s="345"/>
      <c r="K10" s="345"/>
      <c r="L10" s="345"/>
      <c r="M10" s="345"/>
      <c r="N10" s="345"/>
    </row>
    <row r="12" spans="1:22" ht="16">
      <c r="L12" s="182"/>
      <c r="M12" s="182"/>
      <c r="N12" s="158" t="s">
        <v>289</v>
      </c>
    </row>
  </sheetData>
  <mergeCells count="1">
    <mergeCell ref="A10:N10"/>
  </mergeCells>
  <phoneticPr fontId="2"/>
  <hyperlinks>
    <hyperlink ref="N12" location="説明・目次!A1" display="目次に戻る" xr:uid="{A23024E3-2F44-478F-AFAC-1DD5AD65463C}"/>
  </hyperlinks>
  <pageMargins left="0.70866141732283472" right="0.70866141732283472" top="0.74803149606299213" bottom="0.74803149606299213" header="0.31496062992125984" footer="0.31496062992125984"/>
  <pageSetup paperSize="9" scale="48" fitToHeight="0"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3C6F9-E95E-3C40-810B-15C5594211B6}">
  <sheetPr>
    <tabColor theme="4" tint="-0.499984740745262"/>
    <pageSetUpPr fitToPage="1"/>
  </sheetPr>
  <dimension ref="A1:R42"/>
  <sheetViews>
    <sheetView view="pageBreakPreview" zoomScaleNormal="100" zoomScaleSheetLayoutView="100" workbookViewId="0"/>
  </sheetViews>
  <sheetFormatPr baseColWidth="10" defaultColWidth="9" defaultRowHeight="15"/>
  <cols>
    <col min="1" max="1" width="9.5" style="20" customWidth="1"/>
    <col min="2" max="2" width="13" style="20" bestFit="1" customWidth="1"/>
    <col min="3" max="9" width="9.83203125" style="20" customWidth="1"/>
    <col min="10" max="10" width="11" style="20" customWidth="1"/>
    <col min="11" max="13" width="9.83203125" style="20" customWidth="1"/>
    <col min="14" max="17" width="10.33203125" style="20" customWidth="1"/>
    <col min="18" max="16384" width="9" style="20"/>
  </cols>
  <sheetData>
    <row r="1" spans="1:12" ht="22">
      <c r="A1" s="160" t="s">
        <v>60</v>
      </c>
      <c r="B1" s="10"/>
      <c r="C1" s="10"/>
      <c r="D1" s="10"/>
      <c r="E1" s="10"/>
      <c r="F1" s="10"/>
      <c r="G1" s="10"/>
      <c r="H1" s="10"/>
      <c r="I1" s="10"/>
      <c r="J1" s="10"/>
      <c r="K1" s="10"/>
      <c r="L1" s="10"/>
    </row>
    <row r="2" spans="1:12">
      <c r="D2" s="148"/>
      <c r="E2" s="148"/>
      <c r="F2" s="148"/>
    </row>
    <row r="3" spans="1:12">
      <c r="A3" s="29" t="s">
        <v>516</v>
      </c>
    </row>
    <row r="4" spans="1:12">
      <c r="A4" s="236"/>
      <c r="B4" s="237"/>
      <c r="C4" s="238" t="s">
        <v>8</v>
      </c>
      <c r="D4" s="238" t="s">
        <v>9</v>
      </c>
      <c r="E4" s="238" t="s">
        <v>57</v>
      </c>
      <c r="F4" s="238" t="s">
        <v>271</v>
      </c>
      <c r="G4" s="238" t="s">
        <v>380</v>
      </c>
    </row>
    <row r="5" spans="1:12">
      <c r="A5" s="383" t="s">
        <v>786</v>
      </c>
      <c r="B5" s="92" t="s">
        <v>496</v>
      </c>
      <c r="C5" s="251">
        <v>2141</v>
      </c>
      <c r="D5" s="251">
        <v>1841</v>
      </c>
      <c r="E5" s="251">
        <v>1829</v>
      </c>
      <c r="F5" s="251">
        <v>1568</v>
      </c>
      <c r="G5" s="251">
        <v>1555</v>
      </c>
    </row>
    <row r="6" spans="1:12">
      <c r="A6" s="383"/>
      <c r="B6" s="92" t="s">
        <v>497</v>
      </c>
      <c r="C6" s="251">
        <v>836</v>
      </c>
      <c r="D6" s="251">
        <v>783</v>
      </c>
      <c r="E6" s="251">
        <v>783</v>
      </c>
      <c r="F6" s="251">
        <v>702</v>
      </c>
      <c r="G6" s="251">
        <v>625</v>
      </c>
    </row>
    <row r="7" spans="1:12">
      <c r="A7" s="383"/>
      <c r="B7" s="92" t="s">
        <v>498</v>
      </c>
      <c r="C7" s="251">
        <v>1305</v>
      </c>
      <c r="D7" s="251">
        <v>1058</v>
      </c>
      <c r="E7" s="251">
        <v>1046</v>
      </c>
      <c r="F7" s="251">
        <v>866</v>
      </c>
      <c r="G7" s="251">
        <v>930</v>
      </c>
    </row>
    <row r="8" spans="1:12">
      <c r="A8" s="383"/>
      <c r="B8" s="92" t="s">
        <v>499</v>
      </c>
      <c r="C8" s="225">
        <v>60.952825782344696</v>
      </c>
      <c r="D8" s="225">
        <v>57.468766974470398</v>
      </c>
      <c r="E8" s="225">
        <v>57.189721159103335</v>
      </c>
      <c r="F8" s="225">
        <v>55.229591836734691</v>
      </c>
      <c r="G8" s="225">
        <v>59.807073954983927</v>
      </c>
    </row>
    <row r="9" spans="1:12">
      <c r="A9" s="383" t="s">
        <v>459</v>
      </c>
      <c r="B9" s="92" t="s">
        <v>496</v>
      </c>
      <c r="C9" s="251">
        <v>1250</v>
      </c>
      <c r="D9" s="251">
        <v>1023</v>
      </c>
      <c r="E9" s="251">
        <v>1001</v>
      </c>
      <c r="F9" s="251">
        <v>567</v>
      </c>
      <c r="G9" s="251">
        <v>208</v>
      </c>
    </row>
    <row r="10" spans="1:12">
      <c r="A10" s="383"/>
      <c r="B10" s="92" t="s">
        <v>497</v>
      </c>
      <c r="C10" s="251">
        <v>443</v>
      </c>
      <c r="D10" s="251">
        <v>407</v>
      </c>
      <c r="E10" s="251">
        <v>402</v>
      </c>
      <c r="F10" s="251">
        <v>250</v>
      </c>
      <c r="G10" s="251">
        <v>110</v>
      </c>
    </row>
    <row r="11" spans="1:12">
      <c r="A11" s="383"/>
      <c r="B11" s="92" t="s">
        <v>498</v>
      </c>
      <c r="C11" s="251">
        <v>807</v>
      </c>
      <c r="D11" s="251">
        <v>616</v>
      </c>
      <c r="E11" s="251">
        <v>599</v>
      </c>
      <c r="F11" s="251">
        <v>317</v>
      </c>
      <c r="G11" s="251">
        <v>98</v>
      </c>
    </row>
    <row r="12" spans="1:12">
      <c r="A12" s="383"/>
      <c r="B12" s="92" t="s">
        <v>499</v>
      </c>
      <c r="C12" s="225">
        <v>64.56</v>
      </c>
      <c r="D12" s="225">
        <v>60.215053763440864</v>
      </c>
      <c r="E12" s="225">
        <v>59.840159840159842</v>
      </c>
      <c r="F12" s="225">
        <v>55.908289241622576</v>
      </c>
      <c r="G12" s="225">
        <v>47.115384615384613</v>
      </c>
    </row>
    <row r="13" spans="1:12">
      <c r="A13" s="390" t="s">
        <v>819</v>
      </c>
      <c r="B13" s="92" t="s">
        <v>496</v>
      </c>
      <c r="C13" s="251">
        <v>417</v>
      </c>
      <c r="D13" s="251">
        <v>411</v>
      </c>
      <c r="E13" s="251">
        <v>398</v>
      </c>
      <c r="F13" s="251">
        <v>269</v>
      </c>
      <c r="G13" s="251">
        <v>103</v>
      </c>
    </row>
    <row r="14" spans="1:12">
      <c r="A14" s="390"/>
      <c r="B14" s="92" t="s">
        <v>497</v>
      </c>
      <c r="C14" s="251">
        <v>302</v>
      </c>
      <c r="D14" s="251">
        <v>290</v>
      </c>
      <c r="E14" s="251">
        <v>275</v>
      </c>
      <c r="F14" s="251">
        <v>170</v>
      </c>
      <c r="G14" s="251">
        <v>71</v>
      </c>
    </row>
    <row r="15" spans="1:12">
      <c r="A15" s="390"/>
      <c r="B15" s="92" t="s">
        <v>498</v>
      </c>
      <c r="C15" s="251">
        <v>115</v>
      </c>
      <c r="D15" s="251">
        <v>121</v>
      </c>
      <c r="E15" s="251">
        <v>123</v>
      </c>
      <c r="F15" s="251">
        <v>99</v>
      </c>
      <c r="G15" s="251">
        <v>32</v>
      </c>
    </row>
    <row r="16" spans="1:12">
      <c r="A16" s="390"/>
      <c r="B16" s="92" t="s">
        <v>499</v>
      </c>
      <c r="C16" s="225">
        <v>27.577937649880095</v>
      </c>
      <c r="D16" s="225">
        <v>29.440389294403889</v>
      </c>
      <c r="E16" s="225">
        <v>30.904522613065328</v>
      </c>
      <c r="F16" s="225">
        <v>36.802973977695167</v>
      </c>
      <c r="G16" s="225">
        <v>31.067961165048541</v>
      </c>
    </row>
    <row r="17" spans="1:7">
      <c r="A17" s="148" t="s">
        <v>796</v>
      </c>
      <c r="B17" s="148"/>
      <c r="C17" s="334"/>
      <c r="D17" s="334"/>
      <c r="E17" s="334"/>
      <c r="F17" s="334"/>
      <c r="G17" s="334"/>
    </row>
    <row r="18" spans="1:7">
      <c r="A18" s="233" t="s">
        <v>500</v>
      </c>
      <c r="B18" s="148"/>
      <c r="C18" s="148"/>
      <c r="D18" s="239"/>
      <c r="E18" s="239"/>
      <c r="F18" s="239"/>
      <c r="G18" s="239"/>
    </row>
    <row r="19" spans="1:7" ht="30" customHeight="1">
      <c r="A19" s="387" t="s">
        <v>788</v>
      </c>
      <c r="B19" s="387"/>
      <c r="C19" s="387"/>
      <c r="D19" s="387"/>
      <c r="E19" s="387"/>
      <c r="F19" s="387"/>
      <c r="G19" s="387"/>
    </row>
    <row r="20" spans="1:7" ht="14.75" customHeight="1">
      <c r="A20" s="148"/>
      <c r="B20" s="148"/>
      <c r="C20" s="148"/>
      <c r="D20" s="239"/>
      <c r="E20" s="239"/>
      <c r="F20" s="239"/>
      <c r="G20" s="239"/>
    </row>
    <row r="21" spans="1:7" ht="16">
      <c r="G21" s="158" t="s">
        <v>289</v>
      </c>
    </row>
    <row r="29" spans="1:7" ht="14.5" customHeight="1"/>
    <row r="31" spans="1:7" ht="14.5" customHeight="1"/>
    <row r="35" spans="8:18" ht="14.5" customHeight="1"/>
    <row r="38" spans="8:18">
      <c r="H38"/>
      <c r="I38"/>
      <c r="J38"/>
      <c r="K38"/>
      <c r="L38"/>
      <c r="M38"/>
      <c r="N38"/>
      <c r="O38"/>
      <c r="P38"/>
      <c r="Q38"/>
      <c r="R38"/>
    </row>
    <row r="39" spans="8:18">
      <c r="H39"/>
      <c r="I39"/>
      <c r="J39"/>
      <c r="K39"/>
      <c r="L39"/>
      <c r="M39"/>
      <c r="N39"/>
      <c r="O39"/>
      <c r="P39"/>
      <c r="Q39"/>
      <c r="R39"/>
    </row>
    <row r="40" spans="8:18">
      <c r="H40"/>
      <c r="I40"/>
      <c r="J40"/>
      <c r="K40"/>
      <c r="L40"/>
      <c r="M40"/>
      <c r="N40"/>
      <c r="O40"/>
      <c r="P40"/>
      <c r="Q40"/>
      <c r="R40"/>
    </row>
    <row r="41" spans="8:18">
      <c r="H41"/>
      <c r="I41"/>
      <c r="J41"/>
      <c r="K41"/>
      <c r="L41"/>
      <c r="M41"/>
      <c r="N41"/>
      <c r="O41"/>
      <c r="P41"/>
      <c r="Q41"/>
      <c r="R41"/>
    </row>
    <row r="42" spans="8:18">
      <c r="H42"/>
      <c r="I42"/>
      <c r="J42"/>
      <c r="K42"/>
      <c r="L42"/>
      <c r="M42"/>
      <c r="N42"/>
      <c r="O42"/>
      <c r="P42"/>
      <c r="Q42"/>
      <c r="R42"/>
    </row>
  </sheetData>
  <mergeCells count="4">
    <mergeCell ref="A5:A8"/>
    <mergeCell ref="A9:A12"/>
    <mergeCell ref="A13:A16"/>
    <mergeCell ref="A19:G19"/>
  </mergeCells>
  <phoneticPr fontId="2"/>
  <hyperlinks>
    <hyperlink ref="G21" location="説明・目次!A1" display="目次に戻る" xr:uid="{50C163F0-9301-8845-809B-3A65B92F0931}"/>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7"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FC009-F11D-774B-B408-05CBF0F1DB88}">
  <sheetPr>
    <tabColor theme="4" tint="-0.499984740745262"/>
    <pageSetUpPr fitToPage="1"/>
  </sheetPr>
  <dimension ref="A1:R42"/>
  <sheetViews>
    <sheetView view="pageBreakPreview" zoomScaleNormal="100" zoomScaleSheetLayoutView="100" workbookViewId="0"/>
  </sheetViews>
  <sheetFormatPr baseColWidth="10" defaultColWidth="9" defaultRowHeight="15"/>
  <cols>
    <col min="1" max="1" width="9.5" style="20" customWidth="1"/>
    <col min="2" max="9" width="9.83203125" style="20" customWidth="1"/>
    <col min="10" max="10" width="11" style="20" customWidth="1"/>
    <col min="11" max="13" width="9.83203125" style="20" customWidth="1"/>
    <col min="14" max="17" width="10.33203125" style="20" customWidth="1"/>
    <col min="18" max="16384" width="9" style="20"/>
  </cols>
  <sheetData>
    <row r="1" spans="1:12" ht="22">
      <c r="A1" s="160" t="s">
        <v>60</v>
      </c>
      <c r="B1" s="10"/>
      <c r="C1" s="10"/>
      <c r="D1" s="10"/>
      <c r="E1" s="10"/>
      <c r="F1" s="10"/>
      <c r="G1" s="10"/>
      <c r="H1" s="10"/>
      <c r="I1" s="10"/>
      <c r="J1" s="10"/>
      <c r="K1" s="10"/>
      <c r="L1" s="10"/>
    </row>
    <row r="2" spans="1:12">
      <c r="D2" s="148"/>
      <c r="E2" s="148"/>
      <c r="F2" s="148"/>
    </row>
    <row r="3" spans="1:12">
      <c r="A3" s="29" t="s">
        <v>629</v>
      </c>
    </row>
    <row r="4" spans="1:12">
      <c r="A4" s="236"/>
      <c r="B4" s="237"/>
      <c r="C4" s="238" t="s">
        <v>501</v>
      </c>
      <c r="D4" s="238" t="s">
        <v>502</v>
      </c>
      <c r="E4" s="238" t="s">
        <v>503</v>
      </c>
      <c r="F4" s="238" t="s">
        <v>504</v>
      </c>
      <c r="G4" s="238" t="s">
        <v>795</v>
      </c>
    </row>
    <row r="5" spans="1:12">
      <c r="A5" s="391" t="s">
        <v>794</v>
      </c>
      <c r="B5" s="92" t="s">
        <v>505</v>
      </c>
      <c r="C5" s="250">
        <v>84.899999999999991</v>
      </c>
      <c r="D5" s="250">
        <v>81.5</v>
      </c>
      <c r="E5" s="250">
        <v>69.3</v>
      </c>
      <c r="F5" s="250">
        <v>68</v>
      </c>
      <c r="G5" s="250">
        <v>52.5</v>
      </c>
    </row>
    <row r="6" spans="1:12">
      <c r="A6" s="392"/>
      <c r="B6" s="92" t="s">
        <v>506</v>
      </c>
      <c r="C6" s="250">
        <v>14.2</v>
      </c>
      <c r="D6" s="250">
        <v>17.7</v>
      </c>
      <c r="E6" s="250">
        <v>27.400000000000002</v>
      </c>
      <c r="F6" s="250">
        <v>27</v>
      </c>
      <c r="G6" s="250">
        <v>41.3</v>
      </c>
    </row>
    <row r="7" spans="1:12">
      <c r="A7" s="393"/>
      <c r="B7" s="92" t="s">
        <v>679</v>
      </c>
      <c r="C7" s="250">
        <v>0.8</v>
      </c>
      <c r="D7" s="250">
        <v>0.89999999999999991</v>
      </c>
      <c r="E7" s="250">
        <v>3.3000000000000003</v>
      </c>
      <c r="F7" s="250">
        <v>4</v>
      </c>
      <c r="G7" s="250">
        <v>6.2</v>
      </c>
    </row>
    <row r="8" spans="1:12">
      <c r="A8" s="391" t="s">
        <v>453</v>
      </c>
      <c r="B8" s="92" t="s">
        <v>505</v>
      </c>
      <c r="C8" s="250">
        <v>87.4</v>
      </c>
      <c r="D8" s="250">
        <v>84.8</v>
      </c>
      <c r="E8" s="250">
        <v>84</v>
      </c>
      <c r="F8" s="250">
        <v>90</v>
      </c>
      <c r="G8" s="250">
        <v>62</v>
      </c>
    </row>
    <row r="9" spans="1:12">
      <c r="A9" s="392"/>
      <c r="B9" s="92" t="s">
        <v>506</v>
      </c>
      <c r="C9" s="250">
        <v>11.799999999999999</v>
      </c>
      <c r="D9" s="250">
        <v>14.7</v>
      </c>
      <c r="E9" s="250">
        <v>15.5</v>
      </c>
      <c r="F9" s="250">
        <v>10</v>
      </c>
      <c r="G9" s="250">
        <v>38</v>
      </c>
    </row>
    <row r="10" spans="1:12">
      <c r="A10" s="393"/>
      <c r="B10" s="92" t="s">
        <v>679</v>
      </c>
      <c r="C10" s="250">
        <v>0.8</v>
      </c>
      <c r="D10" s="250">
        <v>0.5</v>
      </c>
      <c r="E10" s="250">
        <v>0.5</v>
      </c>
      <c r="F10" s="250">
        <v>0</v>
      </c>
      <c r="G10" s="250">
        <v>0</v>
      </c>
    </row>
    <row r="11" spans="1:12">
      <c r="A11" s="148" t="s">
        <v>796</v>
      </c>
      <c r="B11" s="148"/>
      <c r="C11" s="332"/>
      <c r="D11" s="332"/>
      <c r="E11" s="332"/>
      <c r="F11" s="332"/>
      <c r="G11" s="333"/>
    </row>
    <row r="12" spans="1:12">
      <c r="A12" s="233" t="s">
        <v>500</v>
      </c>
      <c r="B12" s="148"/>
      <c r="C12" s="148"/>
      <c r="D12" s="239"/>
      <c r="E12" s="239"/>
      <c r="F12" s="239"/>
      <c r="G12" s="239"/>
    </row>
    <row r="13" spans="1:12" ht="30" customHeight="1">
      <c r="A13" s="387" t="s">
        <v>788</v>
      </c>
      <c r="B13" s="387"/>
      <c r="C13" s="387"/>
      <c r="D13" s="387"/>
      <c r="E13" s="387"/>
      <c r="F13" s="387"/>
      <c r="G13" s="387"/>
    </row>
    <row r="14" spans="1:12">
      <c r="B14" s="148"/>
      <c r="C14" s="148"/>
      <c r="D14" s="239"/>
      <c r="E14" s="239"/>
      <c r="F14" s="239"/>
      <c r="G14" s="239"/>
    </row>
    <row r="15" spans="1:12" ht="14.5" customHeight="1">
      <c r="G15" s="158" t="s">
        <v>289</v>
      </c>
    </row>
    <row r="20" ht="14.5" customHeight="1"/>
    <row r="29" ht="14.5" customHeight="1"/>
    <row r="31" ht="14.5" customHeight="1"/>
    <row r="35" spans="8:18" ht="14.5" customHeight="1"/>
    <row r="38" spans="8:18">
      <c r="H38"/>
      <c r="I38"/>
      <c r="J38"/>
      <c r="K38"/>
      <c r="L38"/>
      <c r="M38"/>
      <c r="N38"/>
      <c r="O38"/>
      <c r="P38"/>
      <c r="Q38"/>
      <c r="R38"/>
    </row>
    <row r="39" spans="8:18">
      <c r="H39"/>
      <c r="I39"/>
      <c r="J39"/>
      <c r="K39"/>
      <c r="L39"/>
      <c r="M39"/>
      <c r="N39"/>
      <c r="O39"/>
      <c r="P39"/>
      <c r="Q39"/>
      <c r="R39"/>
    </row>
    <row r="40" spans="8:18">
      <c r="H40"/>
      <c r="I40"/>
      <c r="J40"/>
      <c r="K40"/>
      <c r="L40"/>
      <c r="M40"/>
      <c r="N40"/>
      <c r="O40"/>
      <c r="P40"/>
      <c r="Q40"/>
      <c r="R40"/>
    </row>
    <row r="41" spans="8:18">
      <c r="H41"/>
      <c r="I41"/>
      <c r="J41"/>
      <c r="K41"/>
      <c r="L41"/>
      <c r="M41"/>
      <c r="N41"/>
      <c r="O41"/>
      <c r="P41"/>
      <c r="Q41"/>
      <c r="R41"/>
    </row>
    <row r="42" spans="8:18">
      <c r="H42"/>
      <c r="I42"/>
      <c r="J42"/>
      <c r="K42"/>
      <c r="L42"/>
      <c r="M42"/>
      <c r="N42"/>
      <c r="O42"/>
      <c r="P42"/>
      <c r="Q42"/>
      <c r="R42"/>
    </row>
  </sheetData>
  <mergeCells count="3">
    <mergeCell ref="A5:A7"/>
    <mergeCell ref="A8:A10"/>
    <mergeCell ref="A13:G13"/>
  </mergeCells>
  <phoneticPr fontId="2"/>
  <hyperlinks>
    <hyperlink ref="G15" location="説明・目次!A1" display="目次に戻る" xr:uid="{CA6AFF97-3E59-FA48-A20D-83C9FA9F9784}"/>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7"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36CDD-919C-3541-92E8-3955A20A273F}">
  <sheetPr>
    <tabColor theme="4" tint="-0.499984740745262"/>
    <pageSetUpPr fitToPage="1"/>
  </sheetPr>
  <dimension ref="A1:Q41"/>
  <sheetViews>
    <sheetView view="pageBreakPreview" zoomScaleNormal="100" zoomScaleSheetLayoutView="100" workbookViewId="0"/>
  </sheetViews>
  <sheetFormatPr baseColWidth="10" defaultColWidth="9" defaultRowHeight="15"/>
  <cols>
    <col min="1" max="1" width="9.5" style="20" customWidth="1"/>
    <col min="2" max="8" width="9.83203125" style="20" customWidth="1"/>
    <col min="9" max="9" width="11" style="20" customWidth="1"/>
    <col min="10" max="12" width="9.83203125" style="20" customWidth="1"/>
    <col min="13" max="16" width="10.33203125" style="20" customWidth="1"/>
    <col min="17" max="16384" width="9" style="20"/>
  </cols>
  <sheetData>
    <row r="1" spans="1:11" ht="22">
      <c r="A1" s="160" t="s">
        <v>60</v>
      </c>
      <c r="B1" s="10"/>
      <c r="C1" s="10"/>
      <c r="D1" s="10"/>
      <c r="E1" s="10"/>
      <c r="F1" s="10"/>
      <c r="G1" s="10"/>
      <c r="H1" s="10"/>
      <c r="I1" s="10"/>
      <c r="J1" s="10"/>
      <c r="K1" s="10"/>
    </row>
    <row r="2" spans="1:11">
      <c r="D2" s="148"/>
      <c r="E2" s="148"/>
      <c r="F2" s="148"/>
    </row>
    <row r="3" spans="1:11">
      <c r="A3" s="29" t="s">
        <v>793</v>
      </c>
    </row>
    <row r="4" spans="1:11">
      <c r="A4" s="240"/>
      <c r="B4" s="222" t="s">
        <v>8</v>
      </c>
      <c r="C4" s="222" t="s">
        <v>9</v>
      </c>
      <c r="D4" s="222" t="s">
        <v>57</v>
      </c>
      <c r="E4" s="222" t="s">
        <v>271</v>
      </c>
      <c r="F4" s="222" t="s">
        <v>380</v>
      </c>
    </row>
    <row r="5" spans="1:11">
      <c r="A5" s="340" t="s">
        <v>774</v>
      </c>
      <c r="B5" s="249" t="s">
        <v>334</v>
      </c>
      <c r="C5" s="249" t="s">
        <v>334</v>
      </c>
      <c r="D5" s="249" t="s">
        <v>334</v>
      </c>
      <c r="E5" s="167">
        <v>424480</v>
      </c>
      <c r="F5" s="167">
        <v>570933</v>
      </c>
    </row>
    <row r="6" spans="1:11">
      <c r="A6" s="340" t="s">
        <v>459</v>
      </c>
      <c r="B6" s="249">
        <v>483388</v>
      </c>
      <c r="C6" s="249">
        <v>622206</v>
      </c>
      <c r="D6" s="249">
        <v>507638</v>
      </c>
      <c r="E6" s="167">
        <v>624912</v>
      </c>
      <c r="F6" s="167">
        <v>1650470</v>
      </c>
    </row>
    <row r="7" spans="1:11">
      <c r="A7" s="245" t="s">
        <v>767</v>
      </c>
      <c r="B7" s="330"/>
      <c r="C7" s="330"/>
      <c r="D7" s="330"/>
      <c r="E7" s="331"/>
      <c r="F7" s="331"/>
      <c r="G7" s="329"/>
    </row>
    <row r="8" spans="1:11" ht="30" customHeight="1">
      <c r="A8" s="387" t="s">
        <v>788</v>
      </c>
      <c r="B8" s="387"/>
      <c r="C8" s="387"/>
      <c r="D8" s="387"/>
      <c r="E8" s="387"/>
      <c r="F8" s="387"/>
    </row>
    <row r="9" spans="1:11">
      <c r="A9" s="152"/>
      <c r="B9" s="148"/>
      <c r="C9" s="148"/>
      <c r="D9" s="239"/>
      <c r="E9" s="239"/>
      <c r="F9" s="239"/>
    </row>
    <row r="10" spans="1:11" ht="16">
      <c r="F10" s="158" t="s">
        <v>289</v>
      </c>
    </row>
    <row r="15" spans="1:11" ht="14.5" customHeight="1"/>
    <row r="20" ht="14.5" customHeight="1"/>
    <row r="29" ht="14.5" customHeight="1"/>
    <row r="31" ht="14.5" customHeight="1"/>
    <row r="35" spans="7:17" ht="14.5" customHeight="1"/>
    <row r="37" spans="7:17">
      <c r="G37"/>
      <c r="H37"/>
      <c r="I37"/>
      <c r="J37"/>
      <c r="K37"/>
      <c r="L37"/>
      <c r="M37"/>
      <c r="N37"/>
      <c r="O37"/>
      <c r="P37"/>
      <c r="Q37"/>
    </row>
    <row r="38" spans="7:17">
      <c r="G38"/>
      <c r="H38"/>
      <c r="I38"/>
      <c r="J38"/>
      <c r="K38"/>
      <c r="L38"/>
      <c r="M38"/>
      <c r="N38"/>
      <c r="O38"/>
      <c r="P38"/>
      <c r="Q38"/>
    </row>
    <row r="39" spans="7:17">
      <c r="G39"/>
      <c r="H39"/>
      <c r="I39"/>
      <c r="J39"/>
      <c r="K39"/>
      <c r="L39"/>
      <c r="M39"/>
      <c r="N39"/>
      <c r="O39"/>
      <c r="P39"/>
      <c r="Q39"/>
    </row>
    <row r="40" spans="7:17">
      <c r="G40"/>
      <c r="H40"/>
      <c r="I40"/>
      <c r="J40"/>
      <c r="K40"/>
      <c r="L40"/>
      <c r="M40"/>
      <c r="N40"/>
      <c r="O40"/>
      <c r="P40"/>
      <c r="Q40"/>
    </row>
    <row r="41" spans="7:17">
      <c r="G41"/>
      <c r="H41"/>
      <c r="I41"/>
      <c r="J41"/>
      <c r="K41"/>
      <c r="L41"/>
      <c r="M41"/>
      <c r="N41"/>
      <c r="O41"/>
      <c r="P41"/>
      <c r="Q41"/>
    </row>
  </sheetData>
  <mergeCells count="1">
    <mergeCell ref="A8:F8"/>
  </mergeCells>
  <phoneticPr fontId="2"/>
  <hyperlinks>
    <hyperlink ref="F10" location="説明・目次!A1" display="目次に戻る" xr:uid="{CF3FB06B-4DE6-A741-91F0-82F8F7332546}"/>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6"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42F5F-6AC2-3746-BEFD-FA0A52DECDE7}">
  <sheetPr>
    <tabColor theme="4" tint="-0.499984740745262"/>
    <pageSetUpPr fitToPage="1"/>
  </sheetPr>
  <dimension ref="A1:Q26"/>
  <sheetViews>
    <sheetView view="pageBreakPreview" zoomScaleNormal="100" zoomScaleSheetLayoutView="100" workbookViewId="0"/>
  </sheetViews>
  <sheetFormatPr baseColWidth="10" defaultColWidth="9" defaultRowHeight="15"/>
  <cols>
    <col min="1" max="8" width="9.83203125" style="20" customWidth="1"/>
    <col min="9" max="9" width="11" style="20" customWidth="1"/>
    <col min="10" max="12" width="9.83203125" style="20" customWidth="1"/>
    <col min="13" max="16" width="10.33203125" style="20" customWidth="1"/>
    <col min="17" max="16384" width="9" style="20"/>
  </cols>
  <sheetData>
    <row r="1" spans="1:11" ht="22">
      <c r="A1" s="160" t="s">
        <v>60</v>
      </c>
      <c r="B1" s="10"/>
      <c r="C1" s="10"/>
      <c r="D1" s="10"/>
      <c r="E1" s="10"/>
      <c r="F1" s="10"/>
      <c r="G1" s="10"/>
      <c r="H1" s="10"/>
      <c r="I1" s="10"/>
      <c r="J1" s="10"/>
      <c r="K1" s="10"/>
    </row>
    <row r="2" spans="1:11">
      <c r="D2" s="148"/>
      <c r="E2" s="148"/>
      <c r="F2" s="148"/>
    </row>
    <row r="3" spans="1:11">
      <c r="A3" s="29" t="s">
        <v>628</v>
      </c>
    </row>
    <row r="4" spans="1:11">
      <c r="A4" s="241"/>
      <c r="B4" s="222" t="s">
        <v>8</v>
      </c>
      <c r="C4" s="222" t="s">
        <v>9</v>
      </c>
      <c r="D4" s="222" t="s">
        <v>57</v>
      </c>
      <c r="E4" s="222" t="s">
        <v>271</v>
      </c>
      <c r="F4" s="222" t="s">
        <v>380</v>
      </c>
    </row>
    <row r="5" spans="1:11">
      <c r="A5" s="341" t="s">
        <v>774</v>
      </c>
      <c r="B5" s="248" t="s">
        <v>490</v>
      </c>
      <c r="C5" s="248" t="s">
        <v>490</v>
      </c>
      <c r="D5" s="248" t="s">
        <v>490</v>
      </c>
      <c r="E5" s="248">
        <v>79.11</v>
      </c>
      <c r="F5" s="248">
        <v>77.72</v>
      </c>
    </row>
    <row r="6" spans="1:11">
      <c r="A6" s="209" t="s">
        <v>459</v>
      </c>
      <c r="B6" s="248">
        <v>88.539999999999992</v>
      </c>
      <c r="C6" s="248">
        <v>87.99</v>
      </c>
      <c r="D6" s="248">
        <v>88.7</v>
      </c>
      <c r="E6" s="248">
        <v>88.72</v>
      </c>
      <c r="F6" s="248">
        <v>94.99</v>
      </c>
    </row>
    <row r="7" spans="1:11">
      <c r="A7" s="148" t="s">
        <v>767</v>
      </c>
      <c r="B7" s="328"/>
      <c r="C7" s="328"/>
      <c r="D7" s="328"/>
      <c r="E7" s="329"/>
      <c r="F7" s="329"/>
      <c r="G7" s="329"/>
    </row>
    <row r="8" spans="1:11" ht="40" customHeight="1">
      <c r="A8" s="387" t="s">
        <v>788</v>
      </c>
      <c r="B8" s="387"/>
      <c r="C8" s="387"/>
      <c r="D8" s="387"/>
      <c r="E8" s="387"/>
      <c r="F8" s="387"/>
    </row>
    <row r="9" spans="1:11">
      <c r="A9" s="152"/>
      <c r="B9" s="148"/>
      <c r="C9" s="148"/>
      <c r="D9" s="239"/>
      <c r="E9" s="239"/>
      <c r="F9" s="239"/>
    </row>
    <row r="10" spans="1:11" ht="16">
      <c r="F10" s="158" t="s">
        <v>289</v>
      </c>
    </row>
    <row r="14" spans="1:11" ht="14.5" customHeight="1"/>
    <row r="16" spans="1:11" ht="14.5" customHeight="1"/>
    <row r="20" spans="7:17" ht="14.5" customHeight="1"/>
    <row r="22" spans="7:17">
      <c r="G22"/>
      <c r="H22"/>
      <c r="I22"/>
      <c r="J22"/>
      <c r="K22"/>
      <c r="L22"/>
      <c r="M22"/>
      <c r="N22"/>
      <c r="O22"/>
      <c r="P22"/>
      <c r="Q22"/>
    </row>
    <row r="23" spans="7:17">
      <c r="G23"/>
      <c r="H23"/>
      <c r="I23"/>
      <c r="J23"/>
      <c r="K23"/>
      <c r="L23"/>
      <c r="M23"/>
      <c r="N23"/>
      <c r="O23"/>
      <c r="P23"/>
      <c r="Q23"/>
    </row>
    <row r="24" spans="7:17">
      <c r="G24"/>
      <c r="H24"/>
      <c r="I24"/>
      <c r="J24"/>
      <c r="K24"/>
      <c r="L24"/>
      <c r="M24"/>
      <c r="N24"/>
      <c r="O24"/>
      <c r="P24"/>
      <c r="Q24"/>
    </row>
    <row r="25" spans="7:17">
      <c r="G25"/>
      <c r="H25"/>
      <c r="I25"/>
      <c r="J25"/>
      <c r="K25"/>
      <c r="L25"/>
      <c r="M25"/>
      <c r="N25"/>
      <c r="O25"/>
      <c r="P25"/>
      <c r="Q25"/>
    </row>
    <row r="26" spans="7:17">
      <c r="G26"/>
      <c r="H26"/>
      <c r="I26"/>
      <c r="J26"/>
      <c r="K26"/>
      <c r="L26"/>
      <c r="M26"/>
      <c r="N26"/>
      <c r="O26"/>
      <c r="P26"/>
      <c r="Q26"/>
    </row>
  </sheetData>
  <mergeCells count="1">
    <mergeCell ref="A8:F8"/>
  </mergeCells>
  <phoneticPr fontId="2"/>
  <hyperlinks>
    <hyperlink ref="F10" location="説明・目次!A1" display="目次に戻る" xr:uid="{87B55A1A-B56C-1345-93B4-6FF95E4A8A0E}"/>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6"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A73D0-A416-3141-BBFA-CAE341448AE8}">
  <sheetPr>
    <tabColor theme="4" tint="-0.499984740745262"/>
    <pageSetUpPr fitToPage="1"/>
  </sheetPr>
  <dimension ref="A1:Q38"/>
  <sheetViews>
    <sheetView view="pageBreakPreview" zoomScaleNormal="100" zoomScaleSheetLayoutView="100" workbookViewId="0"/>
  </sheetViews>
  <sheetFormatPr baseColWidth="10" defaultColWidth="9" defaultRowHeight="15"/>
  <cols>
    <col min="1" max="1" width="30.83203125" style="20" customWidth="1"/>
    <col min="2" max="8" width="9.83203125" style="20" customWidth="1"/>
    <col min="9" max="9" width="11" style="20" customWidth="1"/>
    <col min="10" max="12" width="9.83203125" style="20" customWidth="1"/>
    <col min="13" max="16" width="10.33203125" style="20" customWidth="1"/>
    <col min="17" max="16384" width="9" style="20"/>
  </cols>
  <sheetData>
    <row r="1" spans="1:11" ht="22">
      <c r="A1" s="160" t="s">
        <v>60</v>
      </c>
      <c r="B1" s="10"/>
      <c r="C1" s="10"/>
      <c r="D1" s="10"/>
      <c r="E1" s="10"/>
      <c r="F1" s="10"/>
      <c r="G1" s="10"/>
      <c r="H1" s="10"/>
      <c r="I1" s="10"/>
      <c r="J1" s="10"/>
      <c r="K1" s="10"/>
    </row>
    <row r="2" spans="1:11">
      <c r="D2" s="148"/>
      <c r="E2" s="148"/>
      <c r="F2" s="148"/>
    </row>
    <row r="3" spans="1:11">
      <c r="A3" s="29" t="s">
        <v>627</v>
      </c>
    </row>
    <row r="4" spans="1:11">
      <c r="A4" s="262"/>
      <c r="B4" s="263" t="s">
        <v>26</v>
      </c>
      <c r="C4" s="263" t="s">
        <v>200</v>
      </c>
      <c r="D4" s="263" t="s">
        <v>507</v>
      </c>
      <c r="E4" s="263" t="s">
        <v>425</v>
      </c>
      <c r="F4" s="263" t="s">
        <v>686</v>
      </c>
    </row>
    <row r="5" spans="1:11">
      <c r="A5" s="342" t="s">
        <v>828</v>
      </c>
      <c r="B5" s="264">
        <v>27.098321342925658</v>
      </c>
      <c r="C5" s="264">
        <v>25.728155339805824</v>
      </c>
      <c r="D5" s="264">
        <v>34</v>
      </c>
      <c r="E5" s="264">
        <v>9.6654275092936803</v>
      </c>
      <c r="F5" s="264">
        <v>35.9</v>
      </c>
    </row>
    <row r="6" spans="1:11">
      <c r="A6" s="342" t="s">
        <v>820</v>
      </c>
      <c r="B6" s="264">
        <v>12.643678160919542</v>
      </c>
      <c r="C6" s="264">
        <v>19.736842105263158</v>
      </c>
      <c r="D6" s="264">
        <v>15.714285714285714</v>
      </c>
      <c r="E6" s="264">
        <v>8</v>
      </c>
      <c r="F6" s="264">
        <v>17.399999999999999</v>
      </c>
    </row>
    <row r="7" spans="1:11">
      <c r="A7" s="342" t="s">
        <v>821</v>
      </c>
      <c r="B7" s="265" t="s">
        <v>756</v>
      </c>
      <c r="C7" s="265" t="s">
        <v>756</v>
      </c>
      <c r="D7" s="265" t="s">
        <v>756</v>
      </c>
      <c r="E7" s="264">
        <v>0</v>
      </c>
      <c r="F7" s="264">
        <v>0</v>
      </c>
    </row>
    <row r="8" spans="1:11">
      <c r="A8" s="342" t="s">
        <v>829</v>
      </c>
      <c r="B8" s="264">
        <v>14.814814814814813</v>
      </c>
      <c r="C8" s="264">
        <v>5.5555555555555554</v>
      </c>
      <c r="D8" s="264">
        <v>13.333333333333334</v>
      </c>
      <c r="E8" s="264">
        <v>0</v>
      </c>
      <c r="F8" s="264">
        <v>0</v>
      </c>
    </row>
    <row r="9" spans="1:11">
      <c r="A9" s="342" t="s">
        <v>830</v>
      </c>
      <c r="B9" s="264" t="s">
        <v>756</v>
      </c>
      <c r="C9" s="264" t="s">
        <v>756</v>
      </c>
      <c r="D9" s="264" t="s">
        <v>756</v>
      </c>
      <c r="E9" s="264" t="s">
        <v>756</v>
      </c>
      <c r="F9" s="264">
        <v>100</v>
      </c>
    </row>
    <row r="10" spans="1:11">
      <c r="A10" s="342" t="s">
        <v>822</v>
      </c>
      <c r="B10" s="264">
        <v>0</v>
      </c>
      <c r="C10" s="264">
        <v>0</v>
      </c>
      <c r="D10" s="264">
        <v>0</v>
      </c>
      <c r="E10" s="264">
        <v>0</v>
      </c>
      <c r="F10" s="265" t="s">
        <v>790</v>
      </c>
    </row>
    <row r="11" spans="1:11">
      <c r="A11" s="342" t="s">
        <v>831</v>
      </c>
      <c r="B11" s="264">
        <v>15.384615384615385</v>
      </c>
      <c r="C11" s="264">
        <v>40</v>
      </c>
      <c r="D11" s="264">
        <v>44.186046511627907</v>
      </c>
      <c r="E11" s="264">
        <v>54.761904761904766</v>
      </c>
      <c r="F11" s="264">
        <v>41.7</v>
      </c>
    </row>
    <row r="12" spans="1:11">
      <c r="A12" s="342" t="s">
        <v>823</v>
      </c>
      <c r="B12" s="264">
        <v>100</v>
      </c>
      <c r="C12" s="264">
        <v>100</v>
      </c>
      <c r="D12" s="264">
        <v>100</v>
      </c>
      <c r="E12" s="264">
        <v>100</v>
      </c>
      <c r="F12" s="264">
        <v>100</v>
      </c>
    </row>
    <row r="13" spans="1:11">
      <c r="A13" s="342" t="s">
        <v>832</v>
      </c>
      <c r="B13" s="264">
        <v>0</v>
      </c>
      <c r="C13" s="264">
        <v>100</v>
      </c>
      <c r="D13" s="264">
        <v>100</v>
      </c>
      <c r="E13" s="264">
        <v>100</v>
      </c>
      <c r="F13" s="265" t="s">
        <v>790</v>
      </c>
    </row>
    <row r="14" spans="1:11" ht="14.5" customHeight="1">
      <c r="A14" s="342" t="s">
        <v>824</v>
      </c>
      <c r="B14" s="264">
        <v>61.53846153846154</v>
      </c>
      <c r="C14" s="264">
        <v>36.84210526315789</v>
      </c>
      <c r="D14" s="264">
        <v>18.181818181818183</v>
      </c>
      <c r="E14" s="264">
        <v>0</v>
      </c>
      <c r="F14" s="265" t="s">
        <v>790</v>
      </c>
    </row>
    <row r="15" spans="1:11">
      <c r="A15" s="342" t="s">
        <v>825</v>
      </c>
      <c r="B15" s="264">
        <v>18.461538461538463</v>
      </c>
      <c r="C15" s="264">
        <v>3.7037037037037033</v>
      </c>
      <c r="D15" s="264">
        <v>0</v>
      </c>
      <c r="E15" s="264">
        <v>0</v>
      </c>
      <c r="F15" s="264">
        <v>100</v>
      </c>
    </row>
    <row r="16" spans="1:11">
      <c r="A16" s="342" t="s">
        <v>826</v>
      </c>
      <c r="B16" s="264">
        <v>100</v>
      </c>
      <c r="C16" s="264">
        <v>50</v>
      </c>
      <c r="D16" s="264">
        <v>0</v>
      </c>
      <c r="E16" s="264">
        <v>0</v>
      </c>
      <c r="F16" s="264">
        <v>100</v>
      </c>
    </row>
    <row r="17" spans="1:6">
      <c r="A17" s="342" t="s">
        <v>827</v>
      </c>
      <c r="B17" s="264">
        <v>100</v>
      </c>
      <c r="C17" s="264">
        <v>100</v>
      </c>
      <c r="D17" s="264">
        <v>100</v>
      </c>
      <c r="E17" s="264">
        <v>0</v>
      </c>
      <c r="F17" s="265" t="s">
        <v>790</v>
      </c>
    </row>
    <row r="18" spans="1:6">
      <c r="A18" s="148" t="s">
        <v>792</v>
      </c>
      <c r="B18" s="245"/>
      <c r="C18" s="245"/>
      <c r="D18" s="266"/>
      <c r="E18" s="266"/>
      <c r="F18" s="266"/>
    </row>
    <row r="19" spans="1:6" ht="40" customHeight="1">
      <c r="A19" s="387" t="s">
        <v>788</v>
      </c>
      <c r="B19" s="387"/>
      <c r="C19" s="387"/>
      <c r="D19" s="387"/>
      <c r="E19" s="387"/>
      <c r="F19" s="387"/>
    </row>
    <row r="20" spans="1:6">
      <c r="A20" s="245" t="s">
        <v>791</v>
      </c>
      <c r="B20" s="245"/>
      <c r="C20" s="245"/>
      <c r="D20" s="266"/>
      <c r="E20" s="266"/>
      <c r="F20" s="266"/>
    </row>
    <row r="21" spans="1:6">
      <c r="A21" s="152"/>
      <c r="B21" s="148"/>
      <c r="C21" s="148"/>
      <c r="D21" s="239"/>
      <c r="E21" s="239"/>
      <c r="F21" s="239"/>
    </row>
    <row r="22" spans="1:6" ht="16">
      <c r="F22" s="158" t="s">
        <v>289</v>
      </c>
    </row>
    <row r="26" spans="1:6" ht="14.5" customHeight="1"/>
    <row r="28" spans="1:6" ht="14.5" customHeight="1"/>
    <row r="32" spans="1:6" ht="14.5" customHeight="1"/>
    <row r="34" spans="7:17">
      <c r="G34"/>
      <c r="H34"/>
      <c r="I34"/>
      <c r="J34"/>
      <c r="K34"/>
      <c r="L34"/>
      <c r="M34"/>
      <c r="N34"/>
      <c r="O34"/>
      <c r="P34"/>
      <c r="Q34"/>
    </row>
    <row r="35" spans="7:17">
      <c r="G35"/>
      <c r="H35"/>
      <c r="I35"/>
      <c r="J35"/>
      <c r="K35"/>
      <c r="L35"/>
      <c r="M35"/>
      <c r="N35"/>
      <c r="O35"/>
      <c r="P35"/>
      <c r="Q35"/>
    </row>
    <row r="36" spans="7:17">
      <c r="G36"/>
      <c r="H36"/>
      <c r="I36"/>
      <c r="J36"/>
      <c r="K36"/>
      <c r="L36"/>
      <c r="M36"/>
      <c r="N36"/>
      <c r="O36"/>
      <c r="P36"/>
      <c r="Q36"/>
    </row>
    <row r="37" spans="7:17">
      <c r="G37"/>
      <c r="H37"/>
      <c r="I37"/>
      <c r="J37"/>
      <c r="K37"/>
      <c r="L37"/>
      <c r="M37"/>
      <c r="N37"/>
      <c r="O37"/>
      <c r="P37"/>
      <c r="Q37"/>
    </row>
    <row r="38" spans="7:17">
      <c r="G38"/>
      <c r="H38"/>
      <c r="I38"/>
      <c r="J38"/>
      <c r="K38"/>
      <c r="L38"/>
      <c r="M38"/>
      <c r="N38"/>
      <c r="O38"/>
      <c r="P38"/>
      <c r="Q38"/>
    </row>
  </sheetData>
  <mergeCells count="1">
    <mergeCell ref="A19:F19"/>
  </mergeCells>
  <phoneticPr fontId="2"/>
  <hyperlinks>
    <hyperlink ref="F22" location="説明・目次!A1" display="目次に戻る" xr:uid="{E489D5B2-1B9B-F246-B381-ED811B36E6D3}"/>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6"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D52C9-837B-4920-8870-9630A504D749}">
  <sheetPr>
    <tabColor theme="4" tint="-0.499984740745262"/>
    <pageSetUpPr fitToPage="1"/>
  </sheetPr>
  <dimension ref="A1:P11"/>
  <sheetViews>
    <sheetView view="pageBreakPreview" zoomScaleNormal="100" zoomScaleSheetLayoutView="100" workbookViewId="0"/>
  </sheetViews>
  <sheetFormatPr baseColWidth="10" defaultColWidth="9" defaultRowHeight="15"/>
  <cols>
    <col min="1" max="1" width="18" style="20" customWidth="1"/>
    <col min="2" max="12" width="9.5" style="20" customWidth="1"/>
    <col min="13" max="13" width="9.5" style="20" bestFit="1" customWidth="1"/>
    <col min="14" max="15" width="9.83203125" style="20" customWidth="1"/>
    <col min="16" max="19" width="10.33203125" style="20" customWidth="1"/>
    <col min="20" max="16384" width="9" style="20"/>
  </cols>
  <sheetData>
    <row r="1" spans="1:16" ht="22">
      <c r="A1" s="160" t="s">
        <v>60</v>
      </c>
      <c r="B1" s="10"/>
      <c r="C1" s="10"/>
      <c r="D1" s="10"/>
      <c r="E1" s="10"/>
      <c r="F1" s="10"/>
      <c r="G1" s="10"/>
      <c r="H1" s="10"/>
      <c r="I1" s="10"/>
      <c r="J1" s="10"/>
      <c r="K1" s="10"/>
      <c r="L1" s="10"/>
      <c r="M1" s="10"/>
      <c r="N1" s="10"/>
    </row>
    <row r="2" spans="1:16">
      <c r="D2" s="148"/>
      <c r="E2" s="148"/>
    </row>
    <row r="3" spans="1:16">
      <c r="A3" s="256" t="s">
        <v>675</v>
      </c>
    </row>
    <row r="4" spans="1:16" ht="17">
      <c r="A4" s="116"/>
      <c r="B4" s="114" t="s">
        <v>13</v>
      </c>
      <c r="C4" s="114" t="s">
        <v>14</v>
      </c>
      <c r="D4" s="114" t="s">
        <v>3</v>
      </c>
      <c r="E4" s="121" t="s">
        <v>34</v>
      </c>
      <c r="F4" s="121" t="s">
        <v>35</v>
      </c>
      <c r="G4" s="121" t="s">
        <v>24</v>
      </c>
      <c r="H4" s="121" t="s">
        <v>25</v>
      </c>
      <c r="I4" s="121" t="s">
        <v>26</v>
      </c>
      <c r="J4" s="114" t="s">
        <v>9</v>
      </c>
      <c r="K4" s="114" t="s">
        <v>57</v>
      </c>
      <c r="L4" s="114" t="s">
        <v>271</v>
      </c>
      <c r="M4" s="114" t="s">
        <v>380</v>
      </c>
      <c r="N4" s="14"/>
      <c r="O4" s="14"/>
      <c r="P4" s="14"/>
    </row>
    <row r="5" spans="1:16">
      <c r="A5" s="116" t="s">
        <v>677</v>
      </c>
      <c r="B5" s="92">
        <v>94</v>
      </c>
      <c r="C5" s="92">
        <v>94</v>
      </c>
      <c r="D5" s="116">
        <v>116</v>
      </c>
      <c r="E5" s="116">
        <v>152</v>
      </c>
      <c r="F5" s="116">
        <v>125</v>
      </c>
      <c r="G5" s="116">
        <v>104</v>
      </c>
      <c r="H5" s="116">
        <v>93</v>
      </c>
      <c r="I5" s="116">
        <v>109</v>
      </c>
      <c r="J5" s="116">
        <v>129</v>
      </c>
      <c r="K5" s="171">
        <v>174</v>
      </c>
      <c r="L5" s="171">
        <v>183</v>
      </c>
      <c r="M5" s="171">
        <v>237</v>
      </c>
    </row>
    <row r="6" spans="1:16">
      <c r="A6" s="116" t="s">
        <v>261</v>
      </c>
      <c r="B6" s="92">
        <v>55</v>
      </c>
      <c r="C6" s="92">
        <v>55</v>
      </c>
      <c r="D6" s="116">
        <v>64</v>
      </c>
      <c r="E6" s="116">
        <v>116</v>
      </c>
      <c r="F6" s="116">
        <v>94</v>
      </c>
      <c r="G6" s="116">
        <v>86</v>
      </c>
      <c r="H6" s="116">
        <v>73</v>
      </c>
      <c r="I6" s="116">
        <v>92</v>
      </c>
      <c r="J6" s="116">
        <v>110</v>
      </c>
      <c r="K6" s="171">
        <v>144</v>
      </c>
      <c r="L6" s="171">
        <v>165</v>
      </c>
      <c r="M6" s="171">
        <v>204</v>
      </c>
    </row>
    <row r="7" spans="1:16">
      <c r="A7" s="116" t="s">
        <v>36</v>
      </c>
      <c r="B7" s="92">
        <v>58.5</v>
      </c>
      <c r="C7" s="92">
        <v>58.5</v>
      </c>
      <c r="D7" s="116">
        <v>55.2</v>
      </c>
      <c r="E7" s="116">
        <v>76.3</v>
      </c>
      <c r="F7" s="116">
        <v>75.2</v>
      </c>
      <c r="G7" s="116">
        <v>82.3</v>
      </c>
      <c r="H7" s="116">
        <v>78.5</v>
      </c>
      <c r="I7" s="116">
        <v>84.4</v>
      </c>
      <c r="J7" s="116">
        <v>85.3</v>
      </c>
      <c r="K7" s="116">
        <v>82.8</v>
      </c>
      <c r="L7" s="116">
        <v>90.2</v>
      </c>
      <c r="M7" s="116">
        <v>86.1</v>
      </c>
    </row>
    <row r="8" spans="1:16" s="245" customFormat="1">
      <c r="A8" s="148" t="s">
        <v>787</v>
      </c>
    </row>
    <row r="9" spans="1:16" s="245" customFormat="1">
      <c r="A9" s="148" t="s">
        <v>788</v>
      </c>
    </row>
    <row r="11" spans="1:16" ht="16">
      <c r="M11" s="158" t="s">
        <v>289</v>
      </c>
    </row>
  </sheetData>
  <phoneticPr fontId="2"/>
  <hyperlinks>
    <hyperlink ref="M11" location="説明・目次!A1" display="目次に戻る" xr:uid="{BF8C6BCD-5CC4-4898-8F97-4ADC21880D28}"/>
  </hyperlinks>
  <pageMargins left="0.70866141732283472" right="0.70866141732283472" top="0.74803149606299213" bottom="0.74803149606299213" header="0.31496062992125984" footer="0.31496062992125984"/>
  <pageSetup paperSize="9" scale="62" fitToHeight="0" orientation="portrait" verticalDpi="300" r:id="rId1"/>
  <colBreaks count="1" manualBreakCount="1">
    <brk id="19"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82C6D-594E-EA46-9908-0C30D7BEC5CA}">
  <sheetPr>
    <tabColor theme="4" tint="-0.499984740745262"/>
    <pageSetUpPr fitToPage="1"/>
  </sheetPr>
  <dimension ref="A1:R29"/>
  <sheetViews>
    <sheetView view="pageBreakPreview" zoomScaleNormal="100" zoomScaleSheetLayoutView="100" workbookViewId="0"/>
  </sheetViews>
  <sheetFormatPr baseColWidth="10" defaultColWidth="9" defaultRowHeight="15"/>
  <cols>
    <col min="1" max="1" width="9.83203125" style="20" customWidth="1"/>
    <col min="2" max="2" width="14.83203125" style="20" customWidth="1"/>
    <col min="3" max="9" width="9.83203125" style="20" customWidth="1"/>
    <col min="10" max="10" width="11" style="20" customWidth="1"/>
    <col min="11" max="13" width="9.83203125" style="20" customWidth="1"/>
    <col min="14" max="17" width="10.33203125" style="20" customWidth="1"/>
    <col min="18" max="16384" width="9" style="20"/>
  </cols>
  <sheetData>
    <row r="1" spans="1:12" ht="22">
      <c r="A1" s="160" t="s">
        <v>60</v>
      </c>
      <c r="B1" s="160"/>
      <c r="C1" s="10"/>
      <c r="D1" s="10"/>
      <c r="E1" s="10"/>
      <c r="F1" s="10"/>
      <c r="G1" s="10"/>
      <c r="H1" s="10"/>
      <c r="I1" s="10"/>
      <c r="J1" s="10"/>
      <c r="K1" s="10"/>
      <c r="L1" s="10"/>
    </row>
    <row r="2" spans="1:12">
      <c r="E2" s="148"/>
      <c r="F2" s="148"/>
      <c r="G2" s="148"/>
    </row>
    <row r="3" spans="1:12">
      <c r="A3" s="29" t="s">
        <v>626</v>
      </c>
      <c r="B3" s="15"/>
    </row>
    <row r="4" spans="1:12">
      <c r="A4" s="241"/>
      <c r="B4" s="243"/>
      <c r="C4" s="222" t="s">
        <v>8</v>
      </c>
      <c r="D4" s="222" t="s">
        <v>9</v>
      </c>
      <c r="E4" s="222" t="s">
        <v>57</v>
      </c>
      <c r="F4" s="222" t="s">
        <v>271</v>
      </c>
      <c r="G4" s="222" t="s">
        <v>380</v>
      </c>
    </row>
    <row r="5" spans="1:12">
      <c r="A5" s="394" t="s">
        <v>786</v>
      </c>
      <c r="B5" s="231" t="s">
        <v>678</v>
      </c>
      <c r="C5" s="232" t="s">
        <v>376</v>
      </c>
      <c r="D5" s="232" t="s">
        <v>376</v>
      </c>
      <c r="E5" s="232" t="s">
        <v>376</v>
      </c>
      <c r="F5" s="248">
        <f>0.0567*100</f>
        <v>5.67</v>
      </c>
      <c r="G5" s="248">
        <v>6.17</v>
      </c>
    </row>
    <row r="6" spans="1:12">
      <c r="A6" s="395"/>
      <c r="B6" s="231" t="s">
        <v>508</v>
      </c>
      <c r="C6" s="232" t="s">
        <v>376</v>
      </c>
      <c r="D6" s="232" t="s">
        <v>376</v>
      </c>
      <c r="E6" s="232" t="s">
        <v>376</v>
      </c>
      <c r="F6" s="248">
        <f>0.0403*100</f>
        <v>4.03</v>
      </c>
      <c r="G6" s="248">
        <v>4.6100000000000003</v>
      </c>
    </row>
    <row r="7" spans="1:12">
      <c r="A7" s="394" t="s">
        <v>459</v>
      </c>
      <c r="B7" s="231" t="s">
        <v>678</v>
      </c>
      <c r="C7" s="248">
        <f>0.0349*100</f>
        <v>3.49</v>
      </c>
      <c r="D7" s="248">
        <f>0.0311*100</f>
        <v>3.11</v>
      </c>
      <c r="E7" s="248">
        <f>0.0244*100</f>
        <v>2.44</v>
      </c>
      <c r="F7" s="248">
        <f>0.0223689035570224*100</f>
        <v>2.2368903557022399</v>
      </c>
      <c r="G7" s="248">
        <v>3.76</v>
      </c>
    </row>
    <row r="8" spans="1:12">
      <c r="A8" s="395"/>
      <c r="B8" s="231" t="s">
        <v>508</v>
      </c>
      <c r="C8" s="248">
        <f>0.0248*100</f>
        <v>2.48</v>
      </c>
      <c r="D8" s="248">
        <f>0.0222*100</f>
        <v>2.2200000000000002</v>
      </c>
      <c r="E8" s="248">
        <f>0.0164*100</f>
        <v>1.6400000000000001</v>
      </c>
      <c r="F8" s="248">
        <f>0.0152640264026403*100</f>
        <v>1.5264026402640301</v>
      </c>
      <c r="G8" s="248">
        <v>2.68</v>
      </c>
    </row>
    <row r="9" spans="1:12">
      <c r="A9" s="148" t="s">
        <v>767</v>
      </c>
      <c r="B9" s="152"/>
      <c r="C9" s="148"/>
      <c r="D9" s="148"/>
      <c r="E9" s="239"/>
      <c r="F9" s="239"/>
      <c r="G9" s="239"/>
    </row>
    <row r="10" spans="1:12" ht="34" customHeight="1">
      <c r="A10" s="387" t="s">
        <v>789</v>
      </c>
      <c r="B10" s="387"/>
      <c r="C10" s="387"/>
      <c r="D10" s="387"/>
      <c r="E10" s="387"/>
      <c r="F10" s="387"/>
      <c r="G10" s="387"/>
    </row>
    <row r="11" spans="1:12" ht="30" customHeight="1">
      <c r="A11" s="387" t="s">
        <v>788</v>
      </c>
      <c r="B11" s="387"/>
      <c r="C11" s="387"/>
      <c r="D11" s="387"/>
      <c r="E11" s="387"/>
      <c r="F11" s="387"/>
      <c r="G11" s="387"/>
    </row>
    <row r="12" spans="1:12">
      <c r="A12" s="152"/>
      <c r="B12" s="152"/>
      <c r="C12" s="148"/>
      <c r="D12" s="148"/>
      <c r="E12" s="239"/>
      <c r="F12" s="239"/>
      <c r="G12" s="239"/>
    </row>
    <row r="13" spans="1:12" ht="16">
      <c r="G13" s="158" t="s">
        <v>289</v>
      </c>
    </row>
    <row r="17" spans="8:18" ht="14.5" customHeight="1"/>
    <row r="19" spans="8:18" ht="14.5" customHeight="1"/>
    <row r="23" spans="8:18" ht="14.5" customHeight="1"/>
    <row r="25" spans="8:18">
      <c r="H25"/>
      <c r="I25"/>
      <c r="J25"/>
      <c r="K25"/>
      <c r="L25"/>
      <c r="M25"/>
      <c r="N25"/>
      <c r="O25"/>
      <c r="P25"/>
      <c r="Q25"/>
      <c r="R25"/>
    </row>
    <row r="26" spans="8:18">
      <c r="H26"/>
      <c r="I26"/>
      <c r="J26"/>
      <c r="K26"/>
      <c r="L26"/>
      <c r="M26"/>
      <c r="N26"/>
      <c r="O26"/>
      <c r="P26"/>
      <c r="Q26"/>
      <c r="R26"/>
    </row>
    <row r="27" spans="8:18">
      <c r="H27"/>
      <c r="I27"/>
      <c r="J27"/>
      <c r="K27"/>
      <c r="L27"/>
      <c r="M27"/>
      <c r="N27"/>
      <c r="O27"/>
      <c r="P27"/>
      <c r="Q27"/>
      <c r="R27"/>
    </row>
    <row r="28" spans="8:18">
      <c r="H28"/>
      <c r="I28"/>
      <c r="J28"/>
      <c r="K28"/>
      <c r="L28"/>
      <c r="M28"/>
      <c r="N28"/>
      <c r="O28"/>
      <c r="P28"/>
      <c r="Q28"/>
      <c r="R28"/>
    </row>
    <row r="29" spans="8:18">
      <c r="H29"/>
      <c r="I29"/>
      <c r="J29"/>
      <c r="K29"/>
      <c r="L29"/>
      <c r="M29"/>
      <c r="N29"/>
      <c r="O29"/>
      <c r="P29"/>
      <c r="Q29"/>
      <c r="R29"/>
    </row>
  </sheetData>
  <mergeCells count="4">
    <mergeCell ref="A5:A6"/>
    <mergeCell ref="A7:A8"/>
    <mergeCell ref="A10:G10"/>
    <mergeCell ref="A11:G11"/>
  </mergeCells>
  <phoneticPr fontId="2"/>
  <hyperlinks>
    <hyperlink ref="G13" location="説明・目次!A1" display="目次に戻る" xr:uid="{002AEDD4-F24C-724C-AC48-3AC966D175F6}"/>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7"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ED3FA-C2E7-114A-83B1-0A08BB7C6A26}">
  <sheetPr>
    <tabColor theme="4" tint="-0.499984740745262"/>
    <pageSetUpPr fitToPage="1"/>
  </sheetPr>
  <dimension ref="A1:R28"/>
  <sheetViews>
    <sheetView view="pageBreakPreview" zoomScaleNormal="100" zoomScaleSheetLayoutView="100" workbookViewId="0"/>
  </sheetViews>
  <sheetFormatPr baseColWidth="10" defaultColWidth="9" defaultRowHeight="15"/>
  <cols>
    <col min="1" max="9" width="9.83203125" style="20" customWidth="1"/>
    <col min="10" max="10" width="11" style="20" customWidth="1"/>
    <col min="11" max="13" width="9.83203125" style="20" customWidth="1"/>
    <col min="14" max="17" width="10.33203125" style="20" customWidth="1"/>
    <col min="18" max="16384" width="9" style="20"/>
  </cols>
  <sheetData>
    <row r="1" spans="1:12" ht="22">
      <c r="A1" s="160" t="s">
        <v>60</v>
      </c>
      <c r="B1" s="160"/>
      <c r="C1" s="10"/>
      <c r="D1" s="10"/>
      <c r="E1" s="10"/>
      <c r="F1" s="10"/>
      <c r="G1" s="10"/>
      <c r="H1" s="10"/>
      <c r="I1" s="10"/>
      <c r="J1" s="10"/>
      <c r="K1" s="10"/>
      <c r="L1" s="10"/>
    </row>
    <row r="2" spans="1:12">
      <c r="E2" s="148"/>
      <c r="F2" s="148"/>
      <c r="G2" s="148"/>
    </row>
    <row r="3" spans="1:12">
      <c r="A3" s="29" t="s">
        <v>625</v>
      </c>
      <c r="B3" s="15"/>
    </row>
    <row r="4" spans="1:12">
      <c r="A4" s="241"/>
      <c r="B4" s="243"/>
      <c r="C4" s="222" t="s">
        <v>8</v>
      </c>
      <c r="D4" s="222" t="s">
        <v>9</v>
      </c>
      <c r="E4" s="222" t="s">
        <v>57</v>
      </c>
      <c r="F4" s="222" t="s">
        <v>271</v>
      </c>
      <c r="G4" s="222" t="s">
        <v>380</v>
      </c>
    </row>
    <row r="5" spans="1:12">
      <c r="A5" s="394" t="s">
        <v>786</v>
      </c>
      <c r="B5" s="231" t="s">
        <v>455</v>
      </c>
      <c r="C5" s="232" t="s">
        <v>376</v>
      </c>
      <c r="D5" s="232" t="s">
        <v>376</v>
      </c>
      <c r="E5" s="232" t="s">
        <v>376</v>
      </c>
      <c r="F5" s="247">
        <v>41.18</v>
      </c>
      <c r="G5" s="247">
        <v>35.1</v>
      </c>
    </row>
    <row r="6" spans="1:12">
      <c r="A6" s="395"/>
      <c r="B6" s="231" t="s">
        <v>456</v>
      </c>
      <c r="C6" s="232" t="s">
        <v>376</v>
      </c>
      <c r="D6" s="232" t="s">
        <v>376</v>
      </c>
      <c r="E6" s="232" t="s">
        <v>376</v>
      </c>
      <c r="F6" s="247">
        <v>58.82</v>
      </c>
      <c r="G6" s="247">
        <v>64.900000000000006</v>
      </c>
    </row>
    <row r="7" spans="1:12">
      <c r="A7" s="394" t="s">
        <v>459</v>
      </c>
      <c r="B7" s="231" t="s">
        <v>455</v>
      </c>
      <c r="C7" s="247">
        <v>30.470000000000002</v>
      </c>
      <c r="D7" s="247">
        <v>30.7</v>
      </c>
      <c r="E7" s="247">
        <v>36.65</v>
      </c>
      <c r="F7" s="247">
        <v>43.03</v>
      </c>
      <c r="G7" s="247">
        <v>27.62</v>
      </c>
    </row>
    <row r="8" spans="1:12">
      <c r="A8" s="395"/>
      <c r="B8" s="231" t="s">
        <v>456</v>
      </c>
      <c r="C8" s="247">
        <v>69.53</v>
      </c>
      <c r="D8" s="247">
        <v>69.3</v>
      </c>
      <c r="E8" s="247">
        <v>63.349999999999994</v>
      </c>
      <c r="F8" s="247">
        <v>56.97</v>
      </c>
      <c r="G8" s="247">
        <v>72.38</v>
      </c>
    </row>
    <row r="9" spans="1:12">
      <c r="A9" s="148" t="s">
        <v>748</v>
      </c>
      <c r="B9" s="152"/>
      <c r="C9" s="148"/>
      <c r="D9" s="148"/>
      <c r="E9" s="239"/>
      <c r="F9" s="239"/>
      <c r="G9" s="239"/>
    </row>
    <row r="10" spans="1:12" ht="30" customHeight="1">
      <c r="A10" s="387" t="s">
        <v>788</v>
      </c>
      <c r="B10" s="387"/>
      <c r="C10" s="387"/>
      <c r="D10" s="387"/>
      <c r="E10" s="387"/>
      <c r="F10" s="387"/>
      <c r="G10" s="387"/>
    </row>
    <row r="11" spans="1:12">
      <c r="A11" s="138"/>
      <c r="B11" s="152"/>
      <c r="C11" s="148"/>
      <c r="D11" s="148"/>
      <c r="E11" s="239"/>
      <c r="F11" s="239"/>
      <c r="G11" s="239"/>
    </row>
    <row r="12" spans="1:12" ht="16">
      <c r="G12" s="158" t="s">
        <v>289</v>
      </c>
    </row>
    <row r="16" spans="1:12" ht="14.5" customHeight="1"/>
    <row r="18" spans="8:18" ht="14.5" customHeight="1"/>
    <row r="22" spans="8:18" ht="14.5" customHeight="1"/>
    <row r="24" spans="8:18">
      <c r="H24"/>
      <c r="I24"/>
      <c r="J24"/>
      <c r="K24"/>
      <c r="L24"/>
      <c r="M24"/>
      <c r="N24"/>
      <c r="O24"/>
      <c r="P24"/>
      <c r="Q24"/>
      <c r="R24"/>
    </row>
    <row r="25" spans="8:18">
      <c r="H25"/>
      <c r="I25"/>
      <c r="J25"/>
      <c r="K25"/>
      <c r="L25"/>
      <c r="M25"/>
      <c r="N25"/>
      <c r="O25"/>
      <c r="P25"/>
      <c r="Q25"/>
      <c r="R25"/>
    </row>
    <row r="26" spans="8:18">
      <c r="H26"/>
      <c r="I26"/>
      <c r="J26"/>
      <c r="K26"/>
      <c r="L26"/>
      <c r="M26"/>
      <c r="N26"/>
      <c r="O26"/>
      <c r="P26"/>
      <c r="Q26"/>
      <c r="R26"/>
    </row>
    <row r="27" spans="8:18">
      <c r="H27"/>
      <c r="I27"/>
      <c r="J27"/>
      <c r="K27"/>
      <c r="L27"/>
      <c r="M27"/>
      <c r="N27"/>
      <c r="O27"/>
      <c r="P27"/>
      <c r="Q27"/>
      <c r="R27"/>
    </row>
    <row r="28" spans="8:18">
      <c r="H28"/>
      <c r="I28"/>
      <c r="J28"/>
      <c r="K28"/>
      <c r="L28"/>
      <c r="M28"/>
      <c r="N28"/>
      <c r="O28"/>
      <c r="P28"/>
      <c r="Q28"/>
      <c r="R28"/>
    </row>
  </sheetData>
  <mergeCells count="3">
    <mergeCell ref="A5:A6"/>
    <mergeCell ref="A7:A8"/>
    <mergeCell ref="A10:G10"/>
  </mergeCells>
  <phoneticPr fontId="2"/>
  <hyperlinks>
    <hyperlink ref="G12" location="説明・目次!A1" display="目次に戻る" xr:uid="{CC9F1896-5F0F-2E46-A84D-07AB458B2E64}"/>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7"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EB3D6-E0FC-1A48-8A48-FE93C8256E79}">
  <sheetPr>
    <tabColor theme="4" tint="-0.499984740745262"/>
    <pageSetUpPr fitToPage="1"/>
  </sheetPr>
  <dimension ref="A1:R30"/>
  <sheetViews>
    <sheetView view="pageBreakPreview" zoomScaleNormal="100" zoomScaleSheetLayoutView="100" workbookViewId="0"/>
  </sheetViews>
  <sheetFormatPr baseColWidth="10" defaultColWidth="9" defaultRowHeight="15"/>
  <cols>
    <col min="1" max="9" width="9.83203125" style="20" customWidth="1"/>
    <col min="10" max="10" width="11" style="20" customWidth="1"/>
    <col min="11" max="13" width="9.83203125" style="20" customWidth="1"/>
    <col min="14" max="17" width="10.33203125" style="20" customWidth="1"/>
    <col min="18" max="16384" width="9" style="20"/>
  </cols>
  <sheetData>
    <row r="1" spans="1:12" ht="22">
      <c r="A1" s="160" t="s">
        <v>60</v>
      </c>
      <c r="B1" s="160"/>
      <c r="C1" s="10"/>
      <c r="D1" s="10"/>
      <c r="E1" s="10"/>
      <c r="F1" s="10"/>
      <c r="G1" s="10"/>
      <c r="H1" s="10"/>
      <c r="I1" s="10"/>
      <c r="J1" s="10"/>
      <c r="K1" s="10"/>
      <c r="L1" s="10"/>
    </row>
    <row r="2" spans="1:12">
      <c r="E2" s="148"/>
      <c r="F2" s="148"/>
      <c r="G2" s="148"/>
    </row>
    <row r="3" spans="1:12">
      <c r="A3" s="29" t="s">
        <v>624</v>
      </c>
      <c r="B3" s="15"/>
    </row>
    <row r="4" spans="1:12">
      <c r="A4" s="241"/>
      <c r="B4" s="243"/>
      <c r="C4" s="222" t="s">
        <v>8</v>
      </c>
      <c r="D4" s="222" t="s">
        <v>9</v>
      </c>
      <c r="E4" s="222" t="s">
        <v>57</v>
      </c>
      <c r="F4" s="222" t="s">
        <v>271</v>
      </c>
      <c r="G4" s="222" t="s">
        <v>380</v>
      </c>
    </row>
    <row r="5" spans="1:12">
      <c r="A5" s="391" t="s">
        <v>774</v>
      </c>
      <c r="B5" s="231" t="s">
        <v>491</v>
      </c>
      <c r="C5" s="232" t="s">
        <v>376</v>
      </c>
      <c r="D5" s="232" t="s">
        <v>376</v>
      </c>
      <c r="E5" s="232" t="s">
        <v>376</v>
      </c>
      <c r="F5" s="247">
        <v>35.81</v>
      </c>
      <c r="G5" s="247">
        <v>36.11</v>
      </c>
    </row>
    <row r="6" spans="1:12">
      <c r="A6" s="392"/>
      <c r="B6" s="231" t="s">
        <v>492</v>
      </c>
      <c r="C6" s="232" t="s">
        <v>376</v>
      </c>
      <c r="D6" s="232" t="s">
        <v>376</v>
      </c>
      <c r="E6" s="232" t="s">
        <v>376</v>
      </c>
      <c r="F6" s="247">
        <v>41.76</v>
      </c>
      <c r="G6" s="247">
        <v>41.69</v>
      </c>
    </row>
    <row r="7" spans="1:12">
      <c r="A7" s="393"/>
      <c r="B7" s="231" t="s">
        <v>680</v>
      </c>
      <c r="C7" s="232" t="s">
        <v>376</v>
      </c>
      <c r="D7" s="232" t="s">
        <v>376</v>
      </c>
      <c r="E7" s="232" t="s">
        <v>376</v>
      </c>
      <c r="F7" s="247">
        <v>22.43</v>
      </c>
      <c r="G7" s="247">
        <v>22.2</v>
      </c>
    </row>
    <row r="8" spans="1:12">
      <c r="A8" s="391" t="s">
        <v>459</v>
      </c>
      <c r="B8" s="231" t="s">
        <v>491</v>
      </c>
      <c r="C8" s="247">
        <v>40.589999999999996</v>
      </c>
      <c r="D8" s="247">
        <v>38.450000000000003</v>
      </c>
      <c r="E8" s="247">
        <v>37.57</v>
      </c>
      <c r="F8" s="247">
        <v>35.449999999999996</v>
      </c>
      <c r="G8" s="247">
        <v>40.92</v>
      </c>
    </row>
    <row r="9" spans="1:12">
      <c r="A9" s="392"/>
      <c r="B9" s="231" t="s">
        <v>492</v>
      </c>
      <c r="C9" s="247">
        <v>33.67</v>
      </c>
      <c r="D9" s="247">
        <v>34.29</v>
      </c>
      <c r="E9" s="247">
        <v>33.33</v>
      </c>
      <c r="F9" s="247">
        <v>32.99</v>
      </c>
      <c r="G9" s="247">
        <v>32.020000000000003</v>
      </c>
    </row>
    <row r="10" spans="1:12">
      <c r="A10" s="393"/>
      <c r="B10" s="231" t="s">
        <v>680</v>
      </c>
      <c r="C10" s="247">
        <v>25.740000000000002</v>
      </c>
      <c r="D10" s="247">
        <v>27.26</v>
      </c>
      <c r="E10" s="247">
        <v>29.099999999999998</v>
      </c>
      <c r="F10" s="247">
        <v>31.56</v>
      </c>
      <c r="G10" s="247">
        <v>27.06</v>
      </c>
    </row>
    <row r="11" spans="1:12">
      <c r="A11" s="152" t="s">
        <v>787</v>
      </c>
      <c r="B11"/>
      <c r="C11"/>
      <c r="D11" s="235"/>
      <c r="E11" s="235"/>
      <c r="F11" s="235"/>
      <c r="G11" s="235"/>
    </row>
    <row r="12" spans="1:12" ht="30" customHeight="1">
      <c r="A12" s="396" t="s">
        <v>785</v>
      </c>
      <c r="B12" s="387"/>
      <c r="C12" s="387"/>
      <c r="D12" s="387"/>
      <c r="E12" s="387"/>
      <c r="F12" s="387"/>
      <c r="G12" s="387"/>
    </row>
    <row r="13" spans="1:12">
      <c r="A13" s="152"/>
      <c r="B13"/>
      <c r="C13"/>
      <c r="D13" s="235"/>
      <c r="E13" s="235"/>
      <c r="F13" s="235"/>
      <c r="G13" s="235"/>
    </row>
    <row r="14" spans="1:12" ht="16">
      <c r="G14" s="158" t="s">
        <v>289</v>
      </c>
    </row>
    <row r="18" spans="8:18" ht="14.5" customHeight="1"/>
    <row r="20" spans="8:18" ht="14.5" customHeight="1"/>
    <row r="24" spans="8:18" ht="14.5" customHeight="1"/>
    <row r="26" spans="8:18">
      <c r="H26"/>
      <c r="I26"/>
      <c r="J26"/>
      <c r="K26"/>
      <c r="L26"/>
      <c r="M26"/>
      <c r="N26"/>
      <c r="O26"/>
      <c r="P26"/>
      <c r="Q26"/>
      <c r="R26"/>
    </row>
    <row r="27" spans="8:18">
      <c r="H27"/>
      <c r="I27"/>
      <c r="J27"/>
      <c r="K27"/>
      <c r="L27"/>
      <c r="M27"/>
      <c r="N27"/>
      <c r="O27"/>
      <c r="P27"/>
      <c r="Q27"/>
      <c r="R27"/>
    </row>
    <row r="28" spans="8:18">
      <c r="H28"/>
      <c r="I28"/>
      <c r="J28"/>
      <c r="K28"/>
      <c r="L28"/>
      <c r="M28"/>
      <c r="N28"/>
      <c r="O28"/>
      <c r="P28"/>
      <c r="Q28"/>
      <c r="R28"/>
    </row>
    <row r="29" spans="8:18">
      <c r="H29"/>
      <c r="I29"/>
      <c r="J29"/>
      <c r="K29"/>
      <c r="L29"/>
      <c r="M29"/>
      <c r="N29"/>
      <c r="O29"/>
      <c r="P29"/>
      <c r="Q29"/>
      <c r="R29"/>
    </row>
    <row r="30" spans="8:18">
      <c r="H30"/>
      <c r="I30"/>
      <c r="J30"/>
      <c r="K30"/>
      <c r="L30"/>
      <c r="M30"/>
      <c r="N30"/>
      <c r="O30"/>
      <c r="P30"/>
      <c r="Q30"/>
      <c r="R30"/>
    </row>
  </sheetData>
  <mergeCells count="3">
    <mergeCell ref="A5:A7"/>
    <mergeCell ref="A8:A10"/>
    <mergeCell ref="A12:G12"/>
  </mergeCells>
  <phoneticPr fontId="2"/>
  <hyperlinks>
    <hyperlink ref="G14" location="説明・目次!A1" display="目次に戻る" xr:uid="{2BD8F4DB-5D34-1B43-B62F-4AB7D566B0EA}"/>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7"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A3BDC-CC89-4A44-9C21-7FBB3FE89F1B}">
  <sheetPr>
    <tabColor theme="4" tint="-0.499984740745262"/>
    <pageSetUpPr fitToPage="1"/>
  </sheetPr>
  <dimension ref="A1:R28"/>
  <sheetViews>
    <sheetView view="pageBreakPreview" zoomScaleNormal="100" zoomScaleSheetLayoutView="100" workbookViewId="0"/>
  </sheetViews>
  <sheetFormatPr baseColWidth="10" defaultColWidth="9" defaultRowHeight="15"/>
  <cols>
    <col min="1" max="9" width="9.83203125" style="20" customWidth="1"/>
    <col min="10" max="10" width="11" style="20" customWidth="1"/>
    <col min="11" max="13" width="9.83203125" style="20" customWidth="1"/>
    <col min="14" max="17" width="10.33203125" style="20" customWidth="1"/>
    <col min="18" max="16384" width="9" style="20"/>
  </cols>
  <sheetData>
    <row r="1" spans="1:12" ht="22">
      <c r="A1" s="160" t="s">
        <v>60</v>
      </c>
      <c r="B1" s="160"/>
      <c r="C1" s="10"/>
      <c r="D1" s="10"/>
      <c r="E1" s="10"/>
      <c r="F1" s="10"/>
      <c r="G1" s="10"/>
      <c r="H1" s="10"/>
      <c r="I1" s="10"/>
      <c r="J1" s="10"/>
      <c r="K1" s="10"/>
      <c r="L1" s="10"/>
    </row>
    <row r="2" spans="1:12">
      <c r="E2" s="148"/>
      <c r="F2" s="148"/>
      <c r="G2" s="148"/>
    </row>
    <row r="3" spans="1:12">
      <c r="A3" s="29" t="s">
        <v>623</v>
      </c>
      <c r="B3" s="15"/>
    </row>
    <row r="4" spans="1:12">
      <c r="A4" s="241"/>
      <c r="B4" s="243"/>
      <c r="C4" s="222" t="s">
        <v>8</v>
      </c>
      <c r="D4" s="222" t="s">
        <v>9</v>
      </c>
      <c r="E4" s="222" t="s">
        <v>57</v>
      </c>
      <c r="F4" s="222" t="s">
        <v>271</v>
      </c>
      <c r="G4" s="222" t="s">
        <v>380</v>
      </c>
    </row>
    <row r="5" spans="1:12">
      <c r="A5" s="394" t="s">
        <v>774</v>
      </c>
      <c r="B5" s="231" t="s">
        <v>455</v>
      </c>
      <c r="C5" s="232" t="s">
        <v>376</v>
      </c>
      <c r="D5" s="232" t="s">
        <v>376</v>
      </c>
      <c r="E5" s="232" t="s">
        <v>376</v>
      </c>
      <c r="F5" s="247">
        <v>36.770000000000003</v>
      </c>
      <c r="G5" s="247">
        <v>29.78</v>
      </c>
    </row>
    <row r="6" spans="1:12">
      <c r="A6" s="395"/>
      <c r="B6" s="231" t="s">
        <v>456</v>
      </c>
      <c r="C6" s="232" t="s">
        <v>376</v>
      </c>
      <c r="D6" s="232" t="s">
        <v>376</v>
      </c>
      <c r="E6" s="232" t="s">
        <v>376</v>
      </c>
      <c r="F6" s="247">
        <v>63.23</v>
      </c>
      <c r="G6" s="247">
        <v>70.22</v>
      </c>
    </row>
    <row r="7" spans="1:12">
      <c r="A7" s="394" t="s">
        <v>459</v>
      </c>
      <c r="B7" s="231" t="s">
        <v>455</v>
      </c>
      <c r="C7" s="247">
        <v>16.91</v>
      </c>
      <c r="D7" s="247">
        <v>17.669999999999998</v>
      </c>
      <c r="E7" s="247">
        <v>24.93</v>
      </c>
      <c r="F7" s="247">
        <v>30.930000000000003</v>
      </c>
      <c r="G7" s="247">
        <v>18.64</v>
      </c>
    </row>
    <row r="8" spans="1:12">
      <c r="A8" s="395"/>
      <c r="B8" s="231" t="s">
        <v>456</v>
      </c>
      <c r="C8" s="247">
        <v>83.09</v>
      </c>
      <c r="D8" s="247">
        <v>82.33</v>
      </c>
      <c r="E8" s="247">
        <v>75.070000000000007</v>
      </c>
      <c r="F8" s="247">
        <v>69.069999999999993</v>
      </c>
      <c r="G8" s="247">
        <v>81.36</v>
      </c>
    </row>
    <row r="9" spans="1:12">
      <c r="A9" s="152" t="s">
        <v>833</v>
      </c>
      <c r="B9" s="152"/>
      <c r="C9" s="148"/>
      <c r="D9" s="148"/>
      <c r="E9" s="239"/>
      <c r="F9" s="239"/>
      <c r="G9" s="239"/>
    </row>
    <row r="10" spans="1:12" ht="30" customHeight="1">
      <c r="A10" s="396" t="s">
        <v>785</v>
      </c>
      <c r="B10" s="387"/>
      <c r="C10" s="387"/>
      <c r="D10" s="387"/>
      <c r="E10" s="387"/>
      <c r="F10" s="387"/>
      <c r="G10" s="387"/>
    </row>
    <row r="11" spans="1:12">
      <c r="A11" s="152"/>
      <c r="B11" s="152"/>
      <c r="C11" s="148"/>
      <c r="D11" s="148"/>
      <c r="E11" s="239"/>
      <c r="F11" s="239"/>
      <c r="G11" s="239"/>
    </row>
    <row r="12" spans="1:12" ht="16">
      <c r="G12" s="158" t="s">
        <v>289</v>
      </c>
    </row>
    <row r="16" spans="1:12" ht="14.5" customHeight="1"/>
    <row r="18" spans="8:18" ht="14.5" customHeight="1"/>
    <row r="22" spans="8:18" ht="14.5" customHeight="1"/>
    <row r="24" spans="8:18">
      <c r="H24"/>
      <c r="I24"/>
      <c r="J24"/>
      <c r="K24"/>
      <c r="L24"/>
      <c r="M24"/>
      <c r="N24"/>
      <c r="O24"/>
      <c r="P24"/>
      <c r="Q24"/>
      <c r="R24"/>
    </row>
    <row r="25" spans="8:18">
      <c r="H25"/>
      <c r="I25"/>
      <c r="J25"/>
      <c r="K25"/>
      <c r="L25"/>
      <c r="M25"/>
      <c r="N25"/>
      <c r="O25"/>
      <c r="P25"/>
      <c r="Q25"/>
      <c r="R25"/>
    </row>
    <row r="26" spans="8:18">
      <c r="H26"/>
      <c r="I26"/>
      <c r="J26"/>
      <c r="K26"/>
      <c r="L26"/>
      <c r="M26"/>
      <c r="N26"/>
      <c r="O26"/>
      <c r="P26"/>
      <c r="Q26"/>
      <c r="R26"/>
    </row>
    <row r="27" spans="8:18">
      <c r="H27"/>
      <c r="I27"/>
      <c r="J27"/>
      <c r="K27"/>
      <c r="L27"/>
      <c r="M27"/>
      <c r="N27"/>
      <c r="O27"/>
      <c r="P27"/>
      <c r="Q27"/>
      <c r="R27"/>
    </row>
    <row r="28" spans="8:18">
      <c r="H28"/>
      <c r="I28"/>
      <c r="J28"/>
      <c r="K28"/>
      <c r="L28"/>
      <c r="M28"/>
      <c r="N28"/>
      <c r="O28"/>
      <c r="P28"/>
      <c r="Q28"/>
      <c r="R28"/>
    </row>
  </sheetData>
  <mergeCells count="3">
    <mergeCell ref="A5:A6"/>
    <mergeCell ref="A7:A8"/>
    <mergeCell ref="A10:G10"/>
  </mergeCells>
  <phoneticPr fontId="2"/>
  <hyperlinks>
    <hyperlink ref="G12" location="説明・目次!A1" display="目次に戻る" xr:uid="{6F063008-9213-694E-A587-7388A3E0EC1C}"/>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DED5B-BD2B-4A32-B2DB-954A56536FA7}">
  <sheetPr>
    <tabColor theme="6" tint="-0.499984740745262"/>
    <pageSetUpPr fitToPage="1"/>
  </sheetPr>
  <dimension ref="A1:R14"/>
  <sheetViews>
    <sheetView view="pageBreakPreview" topLeftCell="B1" zoomScaleNormal="80" zoomScaleSheetLayoutView="100" workbookViewId="0">
      <selection activeCell="R14" sqref="R14"/>
    </sheetView>
  </sheetViews>
  <sheetFormatPr baseColWidth="10" defaultColWidth="9" defaultRowHeight="15"/>
  <cols>
    <col min="1" max="1" width="31.33203125" style="1" customWidth="1"/>
    <col min="2" max="23" width="10.33203125" style="1" customWidth="1"/>
    <col min="24" max="16384" width="9" style="1"/>
  </cols>
  <sheetData>
    <row r="1" spans="1:18" ht="22">
      <c r="A1" s="12" t="s">
        <v>61</v>
      </c>
    </row>
    <row r="3" spans="1:18">
      <c r="A3" s="2" t="s">
        <v>660</v>
      </c>
    </row>
    <row r="4" spans="1:18" ht="17">
      <c r="A4" s="38"/>
      <c r="B4" s="336" t="s">
        <v>10</v>
      </c>
      <c r="C4" s="336" t="s">
        <v>2</v>
      </c>
      <c r="D4" s="336" t="s">
        <v>13</v>
      </c>
      <c r="E4" s="336" t="s">
        <v>14</v>
      </c>
      <c r="F4" s="336" t="s">
        <v>3</v>
      </c>
      <c r="G4" s="336" t="s">
        <v>4</v>
      </c>
      <c r="H4" s="336" t="s">
        <v>5</v>
      </c>
      <c r="I4" s="336" t="s">
        <v>6</v>
      </c>
      <c r="J4" s="336" t="s">
        <v>7</v>
      </c>
      <c r="K4" s="336" t="s">
        <v>8</v>
      </c>
      <c r="L4" s="336" t="s">
        <v>9</v>
      </c>
      <c r="M4" s="336" t="s">
        <v>57</v>
      </c>
      <c r="N4" s="336" t="s">
        <v>271</v>
      </c>
      <c r="O4" s="336" t="s">
        <v>807</v>
      </c>
      <c r="P4" s="336" t="s">
        <v>808</v>
      </c>
      <c r="Q4" s="336" t="s">
        <v>161</v>
      </c>
      <c r="R4" s="336" t="s">
        <v>162</v>
      </c>
    </row>
    <row r="5" spans="1:18" ht="16">
      <c r="A5" s="38" t="s">
        <v>540</v>
      </c>
      <c r="B5" s="38">
        <v>17.899999999999999</v>
      </c>
      <c r="C5" s="38">
        <v>17.7</v>
      </c>
      <c r="D5" s="37">
        <v>17.600000000000001</v>
      </c>
      <c r="E5" s="37">
        <v>17.600000000000001</v>
      </c>
      <c r="F5" s="38">
        <v>17.8</v>
      </c>
      <c r="G5" s="38">
        <v>18.2</v>
      </c>
      <c r="H5" s="38">
        <v>18.600000000000001</v>
      </c>
      <c r="I5" s="48">
        <v>18.662001319773495</v>
      </c>
      <c r="J5" s="48">
        <v>19.14617710499903</v>
      </c>
      <c r="K5" s="48">
        <v>19.204458173984015</v>
      </c>
      <c r="L5" s="48">
        <v>19.018690980056402</v>
      </c>
      <c r="M5" s="48">
        <v>18.5380429591347</v>
      </c>
      <c r="N5" s="191">
        <v>18.479702202389799</v>
      </c>
      <c r="O5" s="191">
        <v>18.055626</v>
      </c>
      <c r="P5" s="192" t="s">
        <v>198</v>
      </c>
      <c r="Q5" s="4" t="s">
        <v>198</v>
      </c>
      <c r="R5" s="4" t="s">
        <v>198</v>
      </c>
    </row>
    <row r="6" spans="1:18" ht="16">
      <c r="A6" s="38" t="s">
        <v>541</v>
      </c>
      <c r="B6" s="48">
        <v>10.424728682170542</v>
      </c>
      <c r="C6" s="48">
        <v>8.9567054263565886</v>
      </c>
      <c r="D6" s="56">
        <v>8.952325581395348</v>
      </c>
      <c r="E6" s="56">
        <v>8.952325581395348</v>
      </c>
      <c r="F6" s="48">
        <v>8.847906976744186</v>
      </c>
      <c r="G6" s="48">
        <v>8.7696511627906979</v>
      </c>
      <c r="H6" s="48">
        <v>8.7769767441860473</v>
      </c>
      <c r="I6" s="48">
        <v>8.6146511627906968</v>
      </c>
      <c r="J6" s="48">
        <v>8.7579844961240312</v>
      </c>
      <c r="K6" s="48">
        <v>8.657028217054263</v>
      </c>
      <c r="L6" s="48">
        <v>8.4912790697674403</v>
      </c>
      <c r="M6" s="48">
        <v>7.9882945736434099</v>
      </c>
      <c r="N6" s="191">
        <v>7.8481768164996897</v>
      </c>
      <c r="O6" s="191">
        <v>7.7111270000000003</v>
      </c>
      <c r="P6" s="4" t="s">
        <v>198</v>
      </c>
      <c r="Q6" s="4" t="s">
        <v>198</v>
      </c>
      <c r="R6" s="4" t="s">
        <v>198</v>
      </c>
    </row>
    <row r="7" spans="1:18" ht="16">
      <c r="A7" s="38" t="s">
        <v>542</v>
      </c>
      <c r="B7" s="48">
        <v>5.2353884149221148</v>
      </c>
      <c r="C7" s="48">
        <v>6.4652975835065609</v>
      </c>
      <c r="D7" s="56">
        <v>6.4335230073090344</v>
      </c>
      <c r="E7" s="56">
        <v>6.4335230073090344</v>
      </c>
      <c r="F7" s="48">
        <v>6.6753116508150399</v>
      </c>
      <c r="G7" s="48">
        <v>7.1688680674044996</v>
      </c>
      <c r="H7" s="48">
        <v>7.4432191973259991</v>
      </c>
      <c r="I7" s="48">
        <v>7.6305540000000001</v>
      </c>
      <c r="J7" s="48">
        <v>7.8412437779870006</v>
      </c>
      <c r="K7" s="48">
        <v>7.9306866789100008</v>
      </c>
      <c r="L7" s="48">
        <v>8.0295721600869996</v>
      </c>
      <c r="M7" s="48">
        <v>7.9556173536495196</v>
      </c>
      <c r="N7" s="191">
        <v>7.9574927686074499</v>
      </c>
      <c r="O7" s="191">
        <v>7.7210830000000001</v>
      </c>
      <c r="P7" s="4" t="s">
        <v>198</v>
      </c>
      <c r="Q7" s="4" t="s">
        <v>198</v>
      </c>
      <c r="R7" s="4" t="s">
        <v>198</v>
      </c>
    </row>
    <row r="8" spans="1:18" ht="16">
      <c r="A8" s="38" t="s">
        <v>543</v>
      </c>
      <c r="B8" s="48">
        <v>0.95569193943000008</v>
      </c>
      <c r="C8" s="48">
        <v>1.0396796528203001</v>
      </c>
      <c r="D8" s="56">
        <v>0.94309299999999996</v>
      </c>
      <c r="E8" s="56">
        <v>0.94309299999999996</v>
      </c>
      <c r="F8" s="48">
        <v>1.0083538641980001</v>
      </c>
      <c r="G8" s="48">
        <v>1.017670016616</v>
      </c>
      <c r="H8" s="48">
        <v>1.1102350632</v>
      </c>
      <c r="I8" s="48">
        <v>1.1982539999999999</v>
      </c>
      <c r="J8" s="48">
        <v>1.2754622951230001</v>
      </c>
      <c r="K8" s="48">
        <v>1.352145160052</v>
      </c>
      <c r="L8" s="48">
        <v>1.2770594841109999</v>
      </c>
      <c r="M8" s="48">
        <v>1.26257532015984</v>
      </c>
      <c r="N8" s="191">
        <v>1.34410039488685</v>
      </c>
      <c r="O8" s="191">
        <v>1.401208</v>
      </c>
      <c r="P8" s="4" t="s">
        <v>198</v>
      </c>
      <c r="Q8" s="4" t="s">
        <v>198</v>
      </c>
      <c r="R8" s="4" t="s">
        <v>198</v>
      </c>
    </row>
    <row r="9" spans="1:18" ht="16">
      <c r="A9" s="38" t="s">
        <v>544</v>
      </c>
      <c r="B9" s="48">
        <v>1.2957703703779997</v>
      </c>
      <c r="C9" s="48">
        <v>1.260360363248</v>
      </c>
      <c r="D9" s="56">
        <v>1.2804697810294998</v>
      </c>
      <c r="E9" s="56">
        <v>1.2804697810294998</v>
      </c>
      <c r="F9" s="48">
        <v>1.2722942405455999</v>
      </c>
      <c r="G9" s="48">
        <v>1.2717662026256</v>
      </c>
      <c r="H9" s="48">
        <v>1.300872195258</v>
      </c>
      <c r="I9" s="48">
        <v>1.2185421569827999</v>
      </c>
      <c r="J9" s="48">
        <v>1.2714865357650003</v>
      </c>
      <c r="K9" s="48">
        <v>1.264598117967749</v>
      </c>
      <c r="L9" s="48">
        <v>1.2207802660909999</v>
      </c>
      <c r="M9" s="48">
        <v>1.3315557116818799</v>
      </c>
      <c r="N9" s="191">
        <v>1.3299322223957999</v>
      </c>
      <c r="O9" s="191">
        <v>1.222207</v>
      </c>
      <c r="P9" s="4" t="s">
        <v>198</v>
      </c>
      <c r="Q9" s="4" t="s">
        <v>198</v>
      </c>
      <c r="R9" s="4" t="s">
        <v>198</v>
      </c>
    </row>
    <row r="10" spans="1:18" ht="32">
      <c r="A10" s="38" t="s">
        <v>63</v>
      </c>
      <c r="B10" s="38">
        <v>0</v>
      </c>
      <c r="C10" s="38">
        <v>-21</v>
      </c>
      <c r="D10" s="37">
        <v>-22</v>
      </c>
      <c r="E10" s="37">
        <v>-22</v>
      </c>
      <c r="F10" s="38">
        <v>-27</v>
      </c>
      <c r="G10" s="38">
        <v>-29</v>
      </c>
      <c r="H10" s="38">
        <v>-31</v>
      </c>
      <c r="I10" s="49">
        <v>-30.576727358588052</v>
      </c>
      <c r="J10" s="49">
        <v>-30.295803015723564</v>
      </c>
      <c r="K10" s="49">
        <v>-30.945986855162488</v>
      </c>
      <c r="L10" s="49">
        <v>-31.351790059215322</v>
      </c>
      <c r="M10" s="49">
        <v>-27.2647409524583</v>
      </c>
      <c r="N10" s="189"/>
      <c r="O10" s="190"/>
      <c r="P10" s="190"/>
      <c r="Q10" s="190"/>
      <c r="R10" s="190"/>
    </row>
    <row r="11" spans="1:18" ht="16">
      <c r="A11" s="38" t="s">
        <v>419</v>
      </c>
      <c r="B11" s="186"/>
      <c r="C11" s="186"/>
      <c r="D11" s="186"/>
      <c r="E11" s="186"/>
      <c r="F11" s="186"/>
      <c r="G11" s="186"/>
      <c r="H11" s="186"/>
      <c r="I11" s="186"/>
      <c r="J11" s="186"/>
      <c r="K11" s="186"/>
      <c r="L11" s="186"/>
      <c r="M11" s="186"/>
      <c r="N11" s="193">
        <v>-2.8000000000000001E-2</v>
      </c>
      <c r="O11" s="193">
        <v>-0.104</v>
      </c>
      <c r="P11" s="154">
        <v>-0.01</v>
      </c>
      <c r="Q11" s="154">
        <v>-0.01</v>
      </c>
      <c r="R11" s="154">
        <v>-0.01</v>
      </c>
    </row>
    <row r="12" spans="1:18">
      <c r="A12" s="345" t="s">
        <v>420</v>
      </c>
      <c r="B12" s="345"/>
      <c r="C12" s="345"/>
      <c r="D12" s="345"/>
      <c r="E12" s="345"/>
      <c r="F12" s="345"/>
      <c r="G12" s="345"/>
      <c r="H12" s="345"/>
      <c r="I12" s="345"/>
      <c r="J12" s="345"/>
      <c r="K12" s="345"/>
      <c r="L12" s="345"/>
      <c r="M12" s="345"/>
      <c r="N12" s="345"/>
      <c r="O12" s="345"/>
      <c r="P12" s="345"/>
      <c r="Q12" s="345"/>
      <c r="R12" s="343"/>
    </row>
    <row r="13" spans="1:18">
      <c r="A13" s="117"/>
      <c r="B13" s="117"/>
      <c r="C13" s="117"/>
      <c r="D13" s="117"/>
      <c r="E13" s="117"/>
      <c r="F13" s="117"/>
      <c r="G13" s="117"/>
      <c r="H13" s="117"/>
      <c r="I13" s="117"/>
      <c r="J13" s="117"/>
      <c r="K13" s="117"/>
      <c r="L13" s="117"/>
      <c r="M13" s="117"/>
      <c r="N13" s="117"/>
      <c r="O13" s="117"/>
      <c r="P13" s="117"/>
      <c r="Q13" s="117"/>
      <c r="R13" s="117"/>
    </row>
    <row r="14" spans="1:18" ht="16">
      <c r="A14" s="117"/>
      <c r="B14" s="117"/>
      <c r="C14" s="117"/>
      <c r="D14" s="117"/>
      <c r="E14" s="117"/>
      <c r="F14" s="117"/>
      <c r="G14" s="117"/>
      <c r="H14" s="117"/>
      <c r="I14" s="117"/>
      <c r="J14" s="117"/>
      <c r="K14" s="117"/>
      <c r="L14" s="117"/>
      <c r="M14" s="117"/>
      <c r="N14" s="117"/>
      <c r="O14" s="117"/>
      <c r="P14" s="117"/>
      <c r="Q14" s="117"/>
      <c r="R14" s="158" t="s">
        <v>289</v>
      </c>
    </row>
  </sheetData>
  <mergeCells count="1">
    <mergeCell ref="A12:R12"/>
  </mergeCells>
  <phoneticPr fontId="2"/>
  <hyperlinks>
    <hyperlink ref="R14" location="説明・目次!A1" display="目次に戻る" xr:uid="{6E8BB7CC-DB4C-430F-8EF6-AE8BA32E85AE}"/>
  </hyperlinks>
  <pageMargins left="0.70866141732283472" right="0.70866141732283472" top="0.74803149606299213" bottom="0.74803149606299213" header="0.31496062992125984" footer="0.31496062992125984"/>
  <pageSetup paperSize="9" scale="39" fitToHeight="0" orientation="portrait"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85C45-615D-2742-AE9B-39A450B2E835}">
  <sheetPr>
    <tabColor theme="4" tint="-0.499984740745262"/>
    <pageSetUpPr fitToPage="1"/>
  </sheetPr>
  <dimension ref="A1:R30"/>
  <sheetViews>
    <sheetView view="pageBreakPreview" zoomScaleNormal="100" zoomScaleSheetLayoutView="100" workbookViewId="0"/>
  </sheetViews>
  <sheetFormatPr baseColWidth="10" defaultColWidth="9" defaultRowHeight="15"/>
  <cols>
    <col min="1" max="9" width="9.83203125" style="20" customWidth="1"/>
    <col min="10" max="10" width="11" style="20" customWidth="1"/>
    <col min="11" max="13" width="9.83203125" style="20" customWidth="1"/>
    <col min="14" max="17" width="10.33203125" style="20" customWidth="1"/>
    <col min="18" max="16384" width="9" style="20"/>
  </cols>
  <sheetData>
    <row r="1" spans="1:12" ht="22">
      <c r="A1" s="160" t="s">
        <v>60</v>
      </c>
      <c r="B1" s="160"/>
      <c r="C1" s="10"/>
      <c r="D1" s="10"/>
      <c r="E1" s="10"/>
      <c r="F1" s="10"/>
      <c r="G1" s="10"/>
      <c r="H1" s="10"/>
      <c r="I1" s="10"/>
      <c r="J1" s="10"/>
      <c r="K1" s="10"/>
      <c r="L1" s="10"/>
    </row>
    <row r="2" spans="1:12">
      <c r="E2" s="148"/>
      <c r="F2" s="148"/>
      <c r="G2" s="148"/>
    </row>
    <row r="3" spans="1:12">
      <c r="A3" s="29" t="s">
        <v>622</v>
      </c>
      <c r="B3" s="15"/>
    </row>
    <row r="4" spans="1:12">
      <c r="A4" s="241"/>
      <c r="B4" s="243"/>
      <c r="C4" s="222" t="s">
        <v>8</v>
      </c>
      <c r="D4" s="222" t="s">
        <v>9</v>
      </c>
      <c r="E4" s="222" t="s">
        <v>57</v>
      </c>
      <c r="F4" s="222" t="s">
        <v>271</v>
      </c>
      <c r="G4" s="222" t="s">
        <v>380</v>
      </c>
    </row>
    <row r="5" spans="1:12">
      <c r="A5" s="394" t="s">
        <v>786</v>
      </c>
      <c r="B5" s="231" t="s">
        <v>491</v>
      </c>
      <c r="C5" s="232" t="s">
        <v>376</v>
      </c>
      <c r="D5" s="232" t="s">
        <v>376</v>
      </c>
      <c r="E5" s="232" t="s">
        <v>376</v>
      </c>
      <c r="F5" s="247">
        <v>44.77</v>
      </c>
      <c r="G5" s="247">
        <v>43.81</v>
      </c>
    </row>
    <row r="6" spans="1:12">
      <c r="A6" s="397"/>
      <c r="B6" s="231" t="s">
        <v>492</v>
      </c>
      <c r="C6" s="232" t="s">
        <v>376</v>
      </c>
      <c r="D6" s="232" t="s">
        <v>376</v>
      </c>
      <c r="E6" s="232" t="s">
        <v>376</v>
      </c>
      <c r="F6" s="247">
        <v>46.93</v>
      </c>
      <c r="G6" s="247">
        <v>47.92</v>
      </c>
    </row>
    <row r="7" spans="1:12">
      <c r="A7" s="395"/>
      <c r="B7" s="231" t="s">
        <v>681</v>
      </c>
      <c r="C7" s="232" t="s">
        <v>376</v>
      </c>
      <c r="D7" s="232" t="s">
        <v>376</v>
      </c>
      <c r="E7" s="232" t="s">
        <v>376</v>
      </c>
      <c r="F7" s="247">
        <v>8.3000000000000007</v>
      </c>
      <c r="G7" s="247">
        <v>8.27</v>
      </c>
    </row>
    <row r="8" spans="1:12">
      <c r="A8" s="394" t="s">
        <v>459</v>
      </c>
      <c r="B8" s="231" t="s">
        <v>491</v>
      </c>
      <c r="C8" s="247">
        <v>56.289999999999992</v>
      </c>
      <c r="D8" s="247">
        <v>53.410000000000004</v>
      </c>
      <c r="E8" s="247">
        <v>55.069999999999993</v>
      </c>
      <c r="F8" s="247">
        <v>51.05</v>
      </c>
      <c r="G8" s="247">
        <v>56.08</v>
      </c>
    </row>
    <row r="9" spans="1:12">
      <c r="A9" s="397"/>
      <c r="B9" s="231" t="s">
        <v>492</v>
      </c>
      <c r="C9" s="247">
        <v>42.089999999999996</v>
      </c>
      <c r="D9" s="247">
        <v>43.37</v>
      </c>
      <c r="E9" s="247">
        <v>43.01</v>
      </c>
      <c r="F9" s="247">
        <v>44.45</v>
      </c>
      <c r="G9" s="247">
        <v>38.86</v>
      </c>
    </row>
    <row r="10" spans="1:12">
      <c r="A10" s="395"/>
      <c r="B10" s="231" t="s">
        <v>681</v>
      </c>
      <c r="C10" s="247">
        <v>1.6199999999999999</v>
      </c>
      <c r="D10" s="247">
        <v>3.22</v>
      </c>
      <c r="E10" s="247">
        <v>1.92</v>
      </c>
      <c r="F10" s="247">
        <v>4.5</v>
      </c>
      <c r="G10" s="247">
        <v>5.0599999999999996</v>
      </c>
    </row>
    <row r="11" spans="1:12">
      <c r="A11" s="152" t="s">
        <v>833</v>
      </c>
      <c r="B11"/>
      <c r="C11"/>
      <c r="D11" s="235"/>
      <c r="E11" s="235"/>
      <c r="F11" s="235"/>
      <c r="G11" s="235"/>
    </row>
    <row r="12" spans="1:12" ht="30" customHeight="1">
      <c r="A12" s="396" t="s">
        <v>785</v>
      </c>
      <c r="B12" s="396"/>
      <c r="C12" s="396"/>
      <c r="D12" s="396"/>
      <c r="E12" s="396"/>
      <c r="F12" s="396"/>
      <c r="G12" s="396"/>
    </row>
    <row r="13" spans="1:12">
      <c r="A13" s="152"/>
      <c r="B13"/>
      <c r="C13"/>
      <c r="D13" s="235"/>
      <c r="E13" s="235"/>
      <c r="F13" s="235"/>
      <c r="G13" s="235"/>
    </row>
    <row r="14" spans="1:12" ht="16">
      <c r="G14" s="158" t="s">
        <v>289</v>
      </c>
    </row>
    <row r="18" spans="8:18" ht="14.5" customHeight="1"/>
    <row r="20" spans="8:18" ht="14.5" customHeight="1"/>
    <row r="24" spans="8:18" ht="14.5" customHeight="1"/>
    <row r="26" spans="8:18">
      <c r="H26"/>
      <c r="I26"/>
      <c r="J26"/>
      <c r="K26"/>
      <c r="L26"/>
      <c r="M26"/>
      <c r="N26"/>
      <c r="O26"/>
      <c r="P26"/>
      <c r="Q26"/>
      <c r="R26"/>
    </row>
    <row r="27" spans="8:18">
      <c r="H27"/>
      <c r="I27"/>
      <c r="J27"/>
      <c r="K27"/>
      <c r="L27"/>
      <c r="M27"/>
      <c r="N27"/>
      <c r="O27"/>
      <c r="P27"/>
      <c r="Q27"/>
      <c r="R27"/>
    </row>
    <row r="28" spans="8:18">
      <c r="H28"/>
      <c r="I28"/>
      <c r="J28"/>
      <c r="K28"/>
      <c r="L28"/>
      <c r="M28"/>
      <c r="N28"/>
      <c r="O28"/>
      <c r="P28"/>
      <c r="Q28"/>
      <c r="R28"/>
    </row>
    <row r="29" spans="8:18">
      <c r="H29"/>
      <c r="I29"/>
      <c r="J29"/>
      <c r="K29"/>
      <c r="L29"/>
      <c r="M29"/>
      <c r="N29"/>
      <c r="O29"/>
      <c r="P29"/>
      <c r="Q29"/>
      <c r="R29"/>
    </row>
    <row r="30" spans="8:18">
      <c r="H30"/>
      <c r="I30"/>
      <c r="J30"/>
      <c r="K30"/>
      <c r="L30"/>
      <c r="M30"/>
      <c r="N30"/>
      <c r="O30"/>
      <c r="P30"/>
      <c r="Q30"/>
      <c r="R30"/>
    </row>
  </sheetData>
  <mergeCells count="3">
    <mergeCell ref="A5:A7"/>
    <mergeCell ref="A8:A10"/>
    <mergeCell ref="A12:G12"/>
  </mergeCells>
  <phoneticPr fontId="2"/>
  <hyperlinks>
    <hyperlink ref="G14" location="説明・目次!A1" display="目次に戻る" xr:uid="{8D7170D2-95D4-7D48-AE70-CCE6F88A7BC2}"/>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7"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2C8A3-E067-8F45-91C5-A5F30C709CF4}">
  <sheetPr>
    <tabColor theme="4" tint="-0.499984740745262"/>
  </sheetPr>
  <dimension ref="A1:X25"/>
  <sheetViews>
    <sheetView view="pageBreakPreview" zoomScaleNormal="100" zoomScaleSheetLayoutView="100" workbookViewId="0"/>
  </sheetViews>
  <sheetFormatPr baseColWidth="10" defaultColWidth="9" defaultRowHeight="15"/>
  <cols>
    <col min="1" max="1" width="45.5" style="20" customWidth="1"/>
    <col min="2" max="4" width="9" style="20" customWidth="1"/>
    <col min="5" max="10" width="9.83203125" style="20" customWidth="1"/>
    <col min="11" max="11" width="11" style="20" customWidth="1"/>
    <col min="12" max="14" width="9.83203125" style="20" customWidth="1"/>
    <col min="15" max="18" width="10.33203125" style="20" customWidth="1"/>
    <col min="19" max="16384" width="9" style="20"/>
  </cols>
  <sheetData>
    <row r="1" spans="1:24" ht="22">
      <c r="A1" s="160" t="s">
        <v>60</v>
      </c>
      <c r="B1" s="10"/>
      <c r="C1" s="10"/>
      <c r="D1" s="10"/>
      <c r="E1" s="10"/>
      <c r="F1" s="10"/>
      <c r="G1" s="10"/>
      <c r="H1" s="10"/>
      <c r="I1" s="10"/>
      <c r="J1" s="10"/>
      <c r="K1" s="10"/>
      <c r="L1" s="10"/>
      <c r="M1" s="10"/>
    </row>
    <row r="2" spans="1:24">
      <c r="D2" s="148"/>
      <c r="E2" s="148"/>
      <c r="F2" s="148"/>
    </row>
    <row r="3" spans="1:24">
      <c r="A3" s="29" t="s">
        <v>784</v>
      </c>
    </row>
    <row r="4" spans="1:24" ht="16">
      <c r="A4" s="316"/>
      <c r="B4" s="317"/>
      <c r="C4" s="121" t="s">
        <v>25</v>
      </c>
      <c r="D4" s="121" t="s">
        <v>26</v>
      </c>
      <c r="E4" s="114" t="s">
        <v>9</v>
      </c>
      <c r="F4" s="114" t="s">
        <v>57</v>
      </c>
      <c r="G4" s="114" t="s">
        <v>271</v>
      </c>
      <c r="H4" s="114" t="s">
        <v>380</v>
      </c>
      <c r="I4" s="14"/>
      <c r="J4" s="14"/>
      <c r="K4" s="14"/>
      <c r="L4" s="14"/>
      <c r="M4" s="14"/>
      <c r="N4" s="14"/>
      <c r="U4" s="14"/>
      <c r="V4" s="14"/>
      <c r="W4" s="14"/>
      <c r="X4" s="14"/>
    </row>
    <row r="5" spans="1:24" ht="16">
      <c r="A5" s="398" t="s">
        <v>475</v>
      </c>
      <c r="B5" s="318" t="s">
        <v>459</v>
      </c>
      <c r="C5" s="319" t="s">
        <v>490</v>
      </c>
      <c r="D5" s="319" t="s">
        <v>490</v>
      </c>
      <c r="E5" s="319" t="s">
        <v>490</v>
      </c>
      <c r="F5" s="320" t="s">
        <v>490</v>
      </c>
      <c r="G5" s="320" t="s">
        <v>490</v>
      </c>
      <c r="H5" s="320">
        <v>95.6</v>
      </c>
      <c r="L5" s="138"/>
      <c r="M5" s="138"/>
    </row>
    <row r="6" spans="1:24" ht="16">
      <c r="A6" s="399"/>
      <c r="B6" s="321" t="s">
        <v>509</v>
      </c>
      <c r="C6" s="322">
        <v>40.299999999999997</v>
      </c>
      <c r="D6" s="322">
        <v>46.6</v>
      </c>
      <c r="E6" s="322">
        <v>42.6</v>
      </c>
      <c r="F6" s="323">
        <v>42.2</v>
      </c>
      <c r="G6" s="323">
        <v>51.6</v>
      </c>
      <c r="H6" s="323">
        <v>108.7</v>
      </c>
      <c r="L6" s="138"/>
      <c r="M6" s="138"/>
    </row>
    <row r="7" spans="1:24" ht="16">
      <c r="A7" s="398" t="s">
        <v>476</v>
      </c>
      <c r="B7" s="318" t="s">
        <v>459</v>
      </c>
      <c r="C7" s="319" t="s">
        <v>490</v>
      </c>
      <c r="D7" s="319" t="s">
        <v>490</v>
      </c>
      <c r="E7" s="319" t="s">
        <v>490</v>
      </c>
      <c r="F7" s="320" t="s">
        <v>490</v>
      </c>
      <c r="G7" s="320" t="s">
        <v>490</v>
      </c>
      <c r="H7" s="320">
        <v>107.7</v>
      </c>
      <c r="L7" s="138"/>
      <c r="M7" s="138"/>
    </row>
    <row r="8" spans="1:24" ht="16">
      <c r="A8" s="399"/>
      <c r="B8" s="321" t="s">
        <v>509</v>
      </c>
      <c r="C8" s="322">
        <v>98.8</v>
      </c>
      <c r="D8" s="322">
        <v>94.2</v>
      </c>
      <c r="E8" s="322">
        <v>96.6</v>
      </c>
      <c r="F8" s="323">
        <v>100</v>
      </c>
      <c r="G8" s="323">
        <v>100</v>
      </c>
      <c r="H8" s="323">
        <v>108.8</v>
      </c>
      <c r="L8" s="138"/>
      <c r="M8" s="138"/>
    </row>
    <row r="9" spans="1:24" ht="16">
      <c r="A9" s="398" t="s">
        <v>477</v>
      </c>
      <c r="B9" s="318" t="s">
        <v>459</v>
      </c>
      <c r="C9" s="324" t="s">
        <v>490</v>
      </c>
      <c r="D9" s="324" t="s">
        <v>490</v>
      </c>
      <c r="E9" s="324" t="s">
        <v>490</v>
      </c>
      <c r="F9" s="325" t="s">
        <v>490</v>
      </c>
      <c r="G9" s="325" t="s">
        <v>490</v>
      </c>
      <c r="H9" s="325">
        <v>1</v>
      </c>
      <c r="L9" s="138"/>
      <c r="M9" s="138"/>
    </row>
    <row r="10" spans="1:24" ht="16">
      <c r="A10" s="399"/>
      <c r="B10" s="321" t="s">
        <v>509</v>
      </c>
      <c r="C10" s="292">
        <v>11</v>
      </c>
      <c r="D10" s="292">
        <v>12</v>
      </c>
      <c r="E10" s="292">
        <v>1</v>
      </c>
      <c r="F10" s="326">
        <v>3</v>
      </c>
      <c r="G10" s="326">
        <v>2</v>
      </c>
      <c r="H10" s="326">
        <v>1</v>
      </c>
      <c r="L10" s="138"/>
      <c r="M10" s="138"/>
    </row>
    <row r="11" spans="1:24" ht="16">
      <c r="A11" s="398" t="s">
        <v>478</v>
      </c>
      <c r="B11" s="318" t="s">
        <v>459</v>
      </c>
      <c r="C11" s="324" t="s">
        <v>490</v>
      </c>
      <c r="D11" s="324" t="s">
        <v>490</v>
      </c>
      <c r="E11" s="324" t="s">
        <v>490</v>
      </c>
      <c r="F11" s="325" t="s">
        <v>490</v>
      </c>
      <c r="G11" s="325" t="s">
        <v>490</v>
      </c>
      <c r="H11" s="325">
        <v>268</v>
      </c>
      <c r="L11" s="138"/>
      <c r="M11" s="138"/>
    </row>
    <row r="12" spans="1:24" ht="16">
      <c r="A12" s="399"/>
      <c r="B12" s="321" t="s">
        <v>509</v>
      </c>
      <c r="C12" s="292">
        <v>85</v>
      </c>
      <c r="D12" s="292">
        <v>102</v>
      </c>
      <c r="E12" s="292">
        <v>122</v>
      </c>
      <c r="F12" s="326">
        <v>68</v>
      </c>
      <c r="G12" s="326">
        <v>62</v>
      </c>
      <c r="H12" s="326">
        <v>41</v>
      </c>
      <c r="L12" s="138"/>
      <c r="M12" s="138"/>
    </row>
    <row r="13" spans="1:24" ht="16">
      <c r="A13" s="398" t="s">
        <v>479</v>
      </c>
      <c r="B13" s="318" t="s">
        <v>459</v>
      </c>
      <c r="C13" s="324" t="s">
        <v>490</v>
      </c>
      <c r="D13" s="324" t="s">
        <v>490</v>
      </c>
      <c r="E13" s="324" t="s">
        <v>490</v>
      </c>
      <c r="F13" s="325" t="s">
        <v>490</v>
      </c>
      <c r="G13" s="325" t="s">
        <v>490</v>
      </c>
      <c r="H13" s="325">
        <v>1</v>
      </c>
      <c r="L13" s="138"/>
      <c r="M13" s="138"/>
    </row>
    <row r="14" spans="1:24" ht="16">
      <c r="A14" s="399"/>
      <c r="B14" s="321" t="s">
        <v>509</v>
      </c>
      <c r="C14" s="292">
        <v>2</v>
      </c>
      <c r="D14" s="292">
        <v>2</v>
      </c>
      <c r="E14" s="292">
        <v>0</v>
      </c>
      <c r="F14" s="326">
        <v>0</v>
      </c>
      <c r="G14" s="326">
        <v>1</v>
      </c>
      <c r="H14" s="326">
        <v>0</v>
      </c>
      <c r="L14" s="138"/>
      <c r="M14" s="138"/>
    </row>
    <row r="15" spans="1:24" ht="16">
      <c r="A15" s="398" t="s">
        <v>480</v>
      </c>
      <c r="B15" s="318" t="s">
        <v>459</v>
      </c>
      <c r="C15" s="324" t="s">
        <v>490</v>
      </c>
      <c r="D15" s="324" t="s">
        <v>490</v>
      </c>
      <c r="E15" s="324" t="s">
        <v>490</v>
      </c>
      <c r="F15" s="325" t="s">
        <v>490</v>
      </c>
      <c r="G15" s="325" t="s">
        <v>490</v>
      </c>
      <c r="H15" s="325">
        <v>7</v>
      </c>
      <c r="L15" s="138"/>
      <c r="M15" s="138"/>
    </row>
    <row r="16" spans="1:24" ht="16">
      <c r="A16" s="399"/>
      <c r="B16" s="321" t="s">
        <v>509</v>
      </c>
      <c r="C16" s="292">
        <v>2</v>
      </c>
      <c r="D16" s="292">
        <v>2</v>
      </c>
      <c r="E16" s="292">
        <v>2</v>
      </c>
      <c r="F16" s="326">
        <v>0</v>
      </c>
      <c r="G16" s="326">
        <v>3</v>
      </c>
      <c r="H16" s="326">
        <v>1</v>
      </c>
      <c r="L16" s="138"/>
      <c r="M16" s="138"/>
    </row>
    <row r="17" spans="1:13" ht="16">
      <c r="A17" s="398" t="s">
        <v>481</v>
      </c>
      <c r="B17" s="318" t="s">
        <v>459</v>
      </c>
      <c r="C17" s="324" t="s">
        <v>490</v>
      </c>
      <c r="D17" s="324" t="s">
        <v>490</v>
      </c>
      <c r="E17" s="324" t="s">
        <v>490</v>
      </c>
      <c r="F17" s="325" t="s">
        <v>490</v>
      </c>
      <c r="G17" s="325" t="s">
        <v>490</v>
      </c>
      <c r="H17" s="325">
        <v>0</v>
      </c>
      <c r="L17" s="138"/>
      <c r="M17" s="138"/>
    </row>
    <row r="18" spans="1:13" ht="16">
      <c r="A18" s="399"/>
      <c r="B18" s="321" t="s">
        <v>509</v>
      </c>
      <c r="C18" s="292">
        <v>1</v>
      </c>
      <c r="D18" s="292">
        <v>1</v>
      </c>
      <c r="E18" s="292">
        <v>0</v>
      </c>
      <c r="F18" s="326">
        <v>0</v>
      </c>
      <c r="G18" s="326">
        <v>0</v>
      </c>
      <c r="H18" s="326">
        <v>0</v>
      </c>
      <c r="L18" s="138"/>
      <c r="M18" s="138"/>
    </row>
    <row r="19" spans="1:13" ht="16">
      <c r="A19" s="348" t="s">
        <v>482</v>
      </c>
      <c r="B19" s="318" t="s">
        <v>459</v>
      </c>
      <c r="C19" s="324" t="s">
        <v>490</v>
      </c>
      <c r="D19" s="324" t="s">
        <v>490</v>
      </c>
      <c r="E19" s="324" t="s">
        <v>490</v>
      </c>
      <c r="F19" s="325" t="s">
        <v>490</v>
      </c>
      <c r="G19" s="325" t="s">
        <v>490</v>
      </c>
      <c r="H19" s="325">
        <v>5</v>
      </c>
      <c r="L19" s="138"/>
      <c r="M19" s="138"/>
    </row>
    <row r="20" spans="1:13" ht="16">
      <c r="A20" s="400"/>
      <c r="B20" s="321" t="s">
        <v>509</v>
      </c>
      <c r="C20" s="292">
        <v>0</v>
      </c>
      <c r="D20" s="292">
        <v>0</v>
      </c>
      <c r="E20" s="292">
        <v>0</v>
      </c>
      <c r="F20" s="326">
        <v>0</v>
      </c>
      <c r="G20" s="326">
        <v>0</v>
      </c>
      <c r="H20" s="326">
        <v>0</v>
      </c>
      <c r="L20" s="138"/>
      <c r="M20" s="138"/>
    </row>
    <row r="21" spans="1:13">
      <c r="A21" s="327" t="s">
        <v>748</v>
      </c>
      <c r="B21" s="138"/>
    </row>
    <row r="22" spans="1:13">
      <c r="A22" s="245" t="s">
        <v>782</v>
      </c>
      <c r="B22" s="275"/>
    </row>
    <row r="23" spans="1:13">
      <c r="A23" s="245" t="s">
        <v>783</v>
      </c>
      <c r="B23" s="275"/>
    </row>
    <row r="24" spans="1:13">
      <c r="A24" s="72"/>
    </row>
    <row r="25" spans="1:13" ht="16">
      <c r="H25" s="158" t="s">
        <v>289</v>
      </c>
    </row>
  </sheetData>
  <mergeCells count="8">
    <mergeCell ref="A17:A18"/>
    <mergeCell ref="A19:A20"/>
    <mergeCell ref="A5:A6"/>
    <mergeCell ref="A7:A8"/>
    <mergeCell ref="A9:A10"/>
    <mergeCell ref="A11:A12"/>
    <mergeCell ref="A13:A14"/>
    <mergeCell ref="A15:A16"/>
  </mergeCells>
  <phoneticPr fontId="2"/>
  <hyperlinks>
    <hyperlink ref="H25" location="説明・目次!A1" display="目次に戻る" xr:uid="{050E4716-B49B-F744-B110-03A029CBA9C5}"/>
  </hyperlinks>
  <pageMargins left="0.70866141732283472" right="0.70866141732283472" top="0.74803149606299213" bottom="0.74803149606299213" header="0.31496062992125984" footer="0.31496062992125984"/>
  <pageSetup paperSize="9" scale="73" orientation="portrait" verticalDpi="300" r:id="rId1"/>
  <colBreaks count="1" manualBreakCount="1">
    <brk id="18"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909BE-E189-5D44-A57D-49F22BDEEC3B}">
  <sheetPr>
    <tabColor theme="4" tint="-0.499984740745262"/>
    <pageSetUpPr fitToPage="1"/>
  </sheetPr>
  <dimension ref="A1:U31"/>
  <sheetViews>
    <sheetView view="pageBreakPreview" zoomScaleNormal="100" zoomScaleSheetLayoutView="100" workbookViewId="0"/>
  </sheetViews>
  <sheetFormatPr baseColWidth="10" defaultColWidth="9" defaultRowHeight="15"/>
  <cols>
    <col min="1" max="1" width="17.5" style="20" customWidth="1"/>
    <col min="2" max="9" width="9.83203125" style="20" customWidth="1"/>
    <col min="10" max="10" width="11" style="20" customWidth="1"/>
    <col min="11" max="13" width="9.83203125" style="20" customWidth="1"/>
    <col min="14" max="17" width="10.33203125" style="20" customWidth="1"/>
    <col min="18" max="16384" width="9" style="20"/>
  </cols>
  <sheetData>
    <row r="1" spans="1:12" ht="22">
      <c r="A1" s="160" t="s">
        <v>60</v>
      </c>
      <c r="B1" s="10"/>
      <c r="C1" s="10"/>
      <c r="D1" s="10"/>
      <c r="E1" s="10"/>
      <c r="F1" s="10"/>
      <c r="G1" s="10"/>
      <c r="H1" s="10"/>
      <c r="I1" s="10"/>
      <c r="J1" s="10"/>
      <c r="K1" s="10"/>
      <c r="L1" s="10"/>
    </row>
    <row r="2" spans="1:12">
      <c r="D2" s="148"/>
      <c r="E2" s="148"/>
      <c r="F2" s="148"/>
    </row>
    <row r="3" spans="1:12">
      <c r="A3" s="29" t="s">
        <v>621</v>
      </c>
    </row>
    <row r="4" spans="1:12">
      <c r="A4" s="384"/>
      <c r="B4" s="385"/>
      <c r="C4" s="222" t="s">
        <v>8</v>
      </c>
      <c r="D4" s="222" t="s">
        <v>9</v>
      </c>
      <c r="E4" s="222" t="s">
        <v>57</v>
      </c>
      <c r="F4" s="222" t="s">
        <v>271</v>
      </c>
      <c r="G4" s="222" t="s">
        <v>380</v>
      </c>
      <c r="H4" s="14"/>
    </row>
    <row r="5" spans="1:12">
      <c r="A5" s="383" t="s">
        <v>464</v>
      </c>
      <c r="B5" s="92" t="s">
        <v>774</v>
      </c>
      <c r="C5" s="224">
        <v>49.750475285171106</v>
      </c>
      <c r="D5" s="224">
        <v>49.569978870934143</v>
      </c>
      <c r="E5" s="224">
        <v>49.732428473198006</v>
      </c>
      <c r="F5" s="224">
        <v>50.490942191183933</v>
      </c>
      <c r="G5" s="224">
        <v>52.90446471435429</v>
      </c>
    </row>
    <row r="6" spans="1:12">
      <c r="A6" s="383"/>
      <c r="B6" s="92" t="s">
        <v>459</v>
      </c>
      <c r="C6" s="224">
        <v>51.355104600636118</v>
      </c>
      <c r="D6" s="224">
        <v>51.092710737070725</v>
      </c>
      <c r="E6" s="224">
        <v>51.379435520464654</v>
      </c>
      <c r="F6" s="224">
        <v>51.938943894389446</v>
      </c>
      <c r="G6" s="224">
        <v>55.885345997286294</v>
      </c>
      <c r="H6" s="140"/>
      <c r="I6" s="140"/>
    </row>
    <row r="7" spans="1:12">
      <c r="A7" s="383"/>
      <c r="B7" s="223" t="s">
        <v>465</v>
      </c>
      <c r="C7" s="224">
        <v>23.827563683866753</v>
      </c>
      <c r="D7" s="224">
        <v>24.364326375711578</v>
      </c>
      <c r="E7" s="224">
        <v>25.298094652735092</v>
      </c>
      <c r="F7" s="224">
        <v>27.750352609308887</v>
      </c>
      <c r="G7" s="224">
        <v>28.906342972747829</v>
      </c>
      <c r="H7" s="139"/>
      <c r="I7" s="139"/>
    </row>
    <row r="8" spans="1:12">
      <c r="A8" s="383"/>
      <c r="B8" s="92" t="s">
        <v>140</v>
      </c>
      <c r="C8" s="224">
        <v>46.0584461867427</v>
      </c>
      <c r="D8" s="224">
        <v>45.60669456066946</v>
      </c>
      <c r="E8" s="224">
        <v>45.653985004165506</v>
      </c>
      <c r="F8" s="224">
        <v>45.075811251239905</v>
      </c>
      <c r="G8" s="224">
        <v>44.617156016119743</v>
      </c>
      <c r="H8" s="140"/>
      <c r="I8" s="140"/>
    </row>
    <row r="9" spans="1:12">
      <c r="A9" s="383"/>
      <c r="B9" s="92" t="s">
        <v>299</v>
      </c>
      <c r="C9" s="224">
        <v>46.124828532235938</v>
      </c>
      <c r="D9" s="224">
        <v>47.273346966598503</v>
      </c>
      <c r="E9" s="224">
        <v>46.5017667844523</v>
      </c>
      <c r="F9" s="224">
        <v>52.420856610800747</v>
      </c>
      <c r="G9" s="224">
        <v>49.911137440758296</v>
      </c>
      <c r="H9" s="139"/>
      <c r="I9" s="139"/>
    </row>
    <row r="10" spans="1:12">
      <c r="A10" s="383"/>
      <c r="B10" s="92" t="s">
        <v>460</v>
      </c>
      <c r="C10" s="224">
        <v>50.212765957446805</v>
      </c>
      <c r="D10" s="224">
        <v>50.643776824034333</v>
      </c>
      <c r="E10" s="224">
        <v>51.341551849166066</v>
      </c>
      <c r="F10" s="224">
        <v>50.779036827195469</v>
      </c>
      <c r="G10" s="224">
        <v>51.164337990685297</v>
      </c>
      <c r="H10" s="139"/>
      <c r="I10" s="139"/>
    </row>
    <row r="11" spans="1:12">
      <c r="A11" s="383" t="s">
        <v>672</v>
      </c>
      <c r="B11" s="92" t="s">
        <v>55</v>
      </c>
      <c r="C11" s="224">
        <v>27.332117897295653</v>
      </c>
      <c r="D11" s="224">
        <v>29.409158050221567</v>
      </c>
      <c r="E11" s="224">
        <v>28.795569912321184</v>
      </c>
      <c r="F11" s="224">
        <v>30.157516439822601</v>
      </c>
      <c r="G11" s="224">
        <v>30.527674218525952</v>
      </c>
      <c r="H11" s="139"/>
      <c r="I11" s="139"/>
    </row>
    <row r="12" spans="1:12">
      <c r="A12" s="383"/>
      <c r="B12" s="92" t="s">
        <v>459</v>
      </c>
      <c r="C12" s="224">
        <v>18.397046046915726</v>
      </c>
      <c r="D12" s="224">
        <v>21.174489581140811</v>
      </c>
      <c r="E12" s="224">
        <v>19.226494776617027</v>
      </c>
      <c r="F12" s="224">
        <v>20.489432703003338</v>
      </c>
      <c r="G12" s="224">
        <v>22.414928649835346</v>
      </c>
      <c r="H12" s="139"/>
      <c r="I12" s="139"/>
    </row>
    <row r="13" spans="1:12">
      <c r="A13" s="383"/>
      <c r="B13" s="223" t="s">
        <v>465</v>
      </c>
      <c r="C13" s="224">
        <v>16.842105263157894</v>
      </c>
      <c r="D13" s="224">
        <v>18.164580963215776</v>
      </c>
      <c r="E13" s="224">
        <v>20.13274336283186</v>
      </c>
      <c r="F13" s="224">
        <v>23.090099349092156</v>
      </c>
      <c r="G13" s="224">
        <v>24.315184308420694</v>
      </c>
    </row>
    <row r="14" spans="1:12">
      <c r="A14" s="383"/>
      <c r="B14" s="92" t="s">
        <v>140</v>
      </c>
      <c r="C14" s="224">
        <v>46.857670979667283</v>
      </c>
      <c r="D14" s="224">
        <v>47.656940760389041</v>
      </c>
      <c r="E14" s="224">
        <v>49.726277372262771</v>
      </c>
      <c r="F14" s="224">
        <v>50.135013501350137</v>
      </c>
      <c r="G14" s="224">
        <v>47.573656845753895</v>
      </c>
      <c r="H14" s="140"/>
      <c r="I14" s="140"/>
    </row>
    <row r="15" spans="1:12">
      <c r="A15" s="383"/>
      <c r="B15" s="92" t="s">
        <v>299</v>
      </c>
      <c r="C15" s="224">
        <v>49.165120593692023</v>
      </c>
      <c r="D15" s="224">
        <v>48.888888888888886</v>
      </c>
      <c r="E15" s="224">
        <v>48.432055749128921</v>
      </c>
      <c r="F15" s="224">
        <v>52.4822695035461</v>
      </c>
      <c r="G15" s="224">
        <v>40.760869565217391</v>
      </c>
      <c r="H15" s="139"/>
      <c r="I15" s="139"/>
    </row>
    <row r="16" spans="1:12">
      <c r="A16" s="383"/>
      <c r="B16" s="92" t="s">
        <v>460</v>
      </c>
      <c r="C16" s="224">
        <v>50.420168067226889</v>
      </c>
      <c r="D16" s="224">
        <v>52.298850574712638</v>
      </c>
      <c r="E16" s="224">
        <v>55.421686746987952</v>
      </c>
      <c r="F16" s="224">
        <v>53.658536585365859</v>
      </c>
      <c r="G16" s="224">
        <v>53.333333333333336</v>
      </c>
      <c r="H16" s="140"/>
      <c r="I16" s="140"/>
    </row>
    <row r="17" spans="1:21">
      <c r="A17" s="383" t="s">
        <v>775</v>
      </c>
      <c r="B17" s="92" t="s">
        <v>55</v>
      </c>
      <c r="C17" s="226" t="s">
        <v>376</v>
      </c>
      <c r="D17" s="226" t="s">
        <v>376</v>
      </c>
      <c r="E17" s="226" t="s">
        <v>376</v>
      </c>
      <c r="F17" s="225">
        <v>21.2</v>
      </c>
      <c r="G17" s="225">
        <v>19.8</v>
      </c>
      <c r="H17" s="139"/>
      <c r="I17" s="139"/>
    </row>
    <row r="18" spans="1:21">
      <c r="A18" s="383"/>
      <c r="B18" s="92" t="s">
        <v>459</v>
      </c>
      <c r="C18" s="226" t="s">
        <v>376</v>
      </c>
      <c r="D18" s="226" t="s">
        <v>376</v>
      </c>
      <c r="E18" s="226" t="s">
        <v>376</v>
      </c>
      <c r="F18" s="225">
        <v>10.199999999999999</v>
      </c>
      <c r="G18" s="225">
        <v>10.6</v>
      </c>
      <c r="H18" s="139"/>
      <c r="I18" s="139"/>
    </row>
    <row r="19" spans="1:21">
      <c r="A19" s="383" t="s">
        <v>776</v>
      </c>
      <c r="B19" s="92" t="s">
        <v>55</v>
      </c>
      <c r="C19" s="226" t="s">
        <v>376</v>
      </c>
      <c r="D19" s="226" t="s">
        <v>376</v>
      </c>
      <c r="E19" s="226" t="s">
        <v>376</v>
      </c>
      <c r="F19" s="225">
        <v>32.6</v>
      </c>
      <c r="G19" s="225">
        <v>34.200000000000003</v>
      </c>
      <c r="H19" s="139"/>
      <c r="I19" s="139"/>
    </row>
    <row r="20" spans="1:21">
      <c r="A20" s="383"/>
      <c r="B20" s="92" t="s">
        <v>459</v>
      </c>
      <c r="C20" s="226" t="s">
        <v>376</v>
      </c>
      <c r="D20" s="226" t="s">
        <v>376</v>
      </c>
      <c r="E20" s="225">
        <v>22.8</v>
      </c>
      <c r="F20" s="225">
        <v>24.7</v>
      </c>
      <c r="G20" s="225">
        <v>26.810035842293907</v>
      </c>
      <c r="H20" s="139"/>
      <c r="I20" s="139"/>
    </row>
    <row r="21" spans="1:21">
      <c r="A21" s="390" t="s">
        <v>466</v>
      </c>
      <c r="B21" s="92" t="s">
        <v>55</v>
      </c>
      <c r="C21" s="226" t="s">
        <v>376</v>
      </c>
      <c r="D21" s="226" t="s">
        <v>376</v>
      </c>
      <c r="E21" s="226" t="s">
        <v>376</v>
      </c>
      <c r="F21" s="225">
        <v>30</v>
      </c>
      <c r="G21" s="225">
        <v>29.7</v>
      </c>
      <c r="H21" s="139"/>
      <c r="I21" s="139"/>
    </row>
    <row r="22" spans="1:21">
      <c r="A22" s="383"/>
      <c r="B22" s="92" t="s">
        <v>459</v>
      </c>
      <c r="C22" s="226" t="s">
        <v>376</v>
      </c>
      <c r="D22" s="226" t="s">
        <v>376</v>
      </c>
      <c r="E22" s="225">
        <v>18.600000000000001</v>
      </c>
      <c r="F22" s="225">
        <v>20</v>
      </c>
      <c r="G22" s="225">
        <v>21.5</v>
      </c>
      <c r="H22" s="139"/>
      <c r="I22" s="139"/>
    </row>
    <row r="23" spans="1:21">
      <c r="A23" s="390" t="s">
        <v>777</v>
      </c>
      <c r="B23" s="92" t="s">
        <v>55</v>
      </c>
      <c r="C23" s="226" t="s">
        <v>376</v>
      </c>
      <c r="D23" s="226" t="s">
        <v>376</v>
      </c>
      <c r="E23" s="226" t="s">
        <v>376</v>
      </c>
      <c r="F23" s="225">
        <v>22.5</v>
      </c>
      <c r="G23" s="225">
        <v>23.9</v>
      </c>
      <c r="H23" s="139"/>
      <c r="I23" s="139"/>
    </row>
    <row r="24" spans="1:21">
      <c r="A24" s="383"/>
      <c r="B24" s="92" t="s">
        <v>459</v>
      </c>
      <c r="C24" s="226" t="s">
        <v>376</v>
      </c>
      <c r="D24" s="226" t="s">
        <v>376</v>
      </c>
      <c r="E24" s="225">
        <v>17.899999999999999</v>
      </c>
      <c r="F24" s="225">
        <v>20.399999999999999</v>
      </c>
      <c r="G24" s="225">
        <v>21.141458387013657</v>
      </c>
    </row>
    <row r="25" spans="1:21">
      <c r="A25" s="152" t="s">
        <v>767</v>
      </c>
      <c r="B25"/>
      <c r="C25"/>
      <c r="D25"/>
      <c r="E25"/>
      <c r="F25"/>
      <c r="G25"/>
      <c r="H25"/>
      <c r="I25"/>
      <c r="J25"/>
      <c r="K25"/>
      <c r="L25"/>
      <c r="M25"/>
      <c r="N25"/>
      <c r="O25"/>
      <c r="P25"/>
      <c r="Q25"/>
      <c r="R25"/>
      <c r="S25"/>
      <c r="T25"/>
      <c r="U25"/>
    </row>
    <row r="26" spans="1:21" ht="37" customHeight="1">
      <c r="A26" s="396" t="s">
        <v>781</v>
      </c>
      <c r="B26" s="396"/>
      <c r="C26" s="396"/>
      <c r="D26" s="396"/>
      <c r="E26" s="396"/>
      <c r="F26" s="396"/>
      <c r="G26" s="396"/>
      <c r="H26"/>
      <c r="I26"/>
      <c r="J26"/>
      <c r="K26"/>
      <c r="L26"/>
      <c r="M26"/>
      <c r="N26"/>
      <c r="O26"/>
      <c r="P26"/>
      <c r="Q26"/>
      <c r="R26"/>
      <c r="S26"/>
      <c r="T26"/>
      <c r="U26"/>
    </row>
    <row r="27" spans="1:21">
      <c r="A27" t="s">
        <v>778</v>
      </c>
      <c r="B27"/>
      <c r="C27"/>
      <c r="D27"/>
      <c r="E27"/>
      <c r="F27"/>
      <c r="G27"/>
      <c r="H27"/>
      <c r="I27"/>
      <c r="J27"/>
      <c r="K27"/>
      <c r="L27"/>
      <c r="M27"/>
      <c r="N27"/>
      <c r="O27"/>
      <c r="P27"/>
      <c r="Q27"/>
      <c r="R27"/>
      <c r="S27"/>
      <c r="T27"/>
      <c r="U27"/>
    </row>
    <row r="28" spans="1:21">
      <c r="A28" t="s">
        <v>779</v>
      </c>
      <c r="B28"/>
      <c r="C28"/>
      <c r="D28"/>
      <c r="E28"/>
      <c r="F28"/>
      <c r="G28"/>
      <c r="H28"/>
      <c r="I28"/>
      <c r="J28"/>
      <c r="K28"/>
      <c r="L28"/>
      <c r="M28"/>
      <c r="N28"/>
      <c r="O28"/>
      <c r="P28"/>
      <c r="Q28"/>
      <c r="R28"/>
      <c r="S28"/>
      <c r="T28"/>
      <c r="U28"/>
    </row>
    <row r="29" spans="1:21">
      <c r="A29" t="s">
        <v>780</v>
      </c>
      <c r="B29"/>
      <c r="C29"/>
      <c r="D29"/>
      <c r="E29"/>
      <c r="F29"/>
      <c r="G29"/>
      <c r="H29"/>
      <c r="I29"/>
      <c r="J29"/>
      <c r="K29"/>
      <c r="L29"/>
      <c r="M29"/>
      <c r="N29"/>
      <c r="O29"/>
      <c r="P29"/>
      <c r="Q29"/>
      <c r="R29"/>
      <c r="S29"/>
      <c r="T29"/>
      <c r="U29"/>
    </row>
    <row r="30" spans="1:21">
      <c r="A30"/>
      <c r="B30"/>
      <c r="C30"/>
      <c r="D30"/>
      <c r="E30"/>
      <c r="F30"/>
      <c r="G30"/>
      <c r="H30"/>
      <c r="I30"/>
      <c r="J30"/>
      <c r="K30"/>
      <c r="L30"/>
      <c r="M30"/>
      <c r="N30"/>
      <c r="O30"/>
      <c r="P30"/>
      <c r="Q30"/>
      <c r="R30"/>
      <c r="S30"/>
      <c r="T30"/>
      <c r="U30"/>
    </row>
    <row r="31" spans="1:21" ht="16">
      <c r="G31" s="158" t="s">
        <v>289</v>
      </c>
    </row>
  </sheetData>
  <mergeCells count="8">
    <mergeCell ref="A26:G26"/>
    <mergeCell ref="A21:A22"/>
    <mergeCell ref="A23:A24"/>
    <mergeCell ref="A4:B4"/>
    <mergeCell ref="A5:A10"/>
    <mergeCell ref="A11:A16"/>
    <mergeCell ref="A17:A18"/>
    <mergeCell ref="A19:A20"/>
  </mergeCells>
  <phoneticPr fontId="2"/>
  <hyperlinks>
    <hyperlink ref="G31" location="説明・目次!A1" display="目次に戻る" xr:uid="{C579D943-A817-9C40-83B1-29A5DF443951}"/>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7"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0D0B3-57A8-8546-977F-CE878F88BECC}">
  <sheetPr>
    <tabColor theme="4" tint="-0.499984740745262"/>
    <pageSetUpPr fitToPage="1"/>
  </sheetPr>
  <dimension ref="A1:U13"/>
  <sheetViews>
    <sheetView view="pageBreakPreview" zoomScaleNormal="100" zoomScaleSheetLayoutView="100" workbookViewId="0"/>
  </sheetViews>
  <sheetFormatPr baseColWidth="10" defaultColWidth="9" defaultRowHeight="15"/>
  <cols>
    <col min="1" max="1" width="17.5" style="20" customWidth="1"/>
    <col min="2" max="8" width="9.83203125" style="20" customWidth="1"/>
    <col min="9" max="9" width="11" style="20" customWidth="1"/>
    <col min="10" max="12" width="9.83203125" style="20" customWidth="1"/>
    <col min="13" max="16" width="10.33203125" style="20" customWidth="1"/>
    <col min="17" max="16384" width="9" style="20"/>
  </cols>
  <sheetData>
    <row r="1" spans="1:21" ht="22">
      <c r="A1" s="160" t="s">
        <v>60</v>
      </c>
      <c r="B1" s="10"/>
      <c r="C1" s="10"/>
      <c r="D1" s="10"/>
      <c r="E1" s="10"/>
      <c r="F1" s="10"/>
      <c r="G1" s="10"/>
      <c r="H1" s="10"/>
      <c r="I1" s="10"/>
      <c r="J1" s="10"/>
      <c r="K1" s="10"/>
    </row>
    <row r="2" spans="1:21">
      <c r="D2" s="148"/>
      <c r="E2" s="148"/>
    </row>
    <row r="3" spans="1:21">
      <c r="A3" s="29" t="s">
        <v>816</v>
      </c>
    </row>
    <row r="4" spans="1:21">
      <c r="A4" s="404"/>
      <c r="B4" s="401" t="s">
        <v>57</v>
      </c>
      <c r="C4" s="402"/>
      <c r="D4" s="403"/>
      <c r="E4" s="401" t="s">
        <v>271</v>
      </c>
      <c r="F4" s="402"/>
      <c r="G4" s="403"/>
      <c r="H4" s="401" t="s">
        <v>380</v>
      </c>
      <c r="I4" s="402"/>
      <c r="J4" s="403"/>
      <c r="K4" s="401" t="s">
        <v>757</v>
      </c>
      <c r="L4" s="402"/>
      <c r="M4" s="403"/>
    </row>
    <row r="5" spans="1:21">
      <c r="A5" s="405"/>
      <c r="B5" s="205" t="s">
        <v>758</v>
      </c>
      <c r="C5" s="205" t="s">
        <v>759</v>
      </c>
      <c r="D5" s="312" t="s">
        <v>760</v>
      </c>
      <c r="E5" s="205" t="s">
        <v>758</v>
      </c>
      <c r="F5" s="205" t="s">
        <v>759</v>
      </c>
      <c r="G5" s="312" t="s">
        <v>760</v>
      </c>
      <c r="H5" s="205" t="s">
        <v>758</v>
      </c>
      <c r="I5" s="205" t="s">
        <v>759</v>
      </c>
      <c r="J5" s="312" t="s">
        <v>760</v>
      </c>
      <c r="K5" s="205" t="s">
        <v>758</v>
      </c>
      <c r="L5" s="205" t="s">
        <v>759</v>
      </c>
      <c r="M5" s="312" t="s">
        <v>760</v>
      </c>
    </row>
    <row r="6" spans="1:21" ht="18" customHeight="1">
      <c r="A6" s="313" t="s">
        <v>771</v>
      </c>
      <c r="B6" s="279" t="s">
        <v>761</v>
      </c>
      <c r="C6" s="279" t="s">
        <v>762</v>
      </c>
      <c r="D6" s="314">
        <v>12.5</v>
      </c>
      <c r="E6" s="279" t="s">
        <v>761</v>
      </c>
      <c r="F6" s="279" t="s">
        <v>762</v>
      </c>
      <c r="G6" s="314">
        <v>12.5</v>
      </c>
      <c r="H6" s="279" t="s">
        <v>763</v>
      </c>
      <c r="I6" s="279" t="s">
        <v>764</v>
      </c>
      <c r="J6" s="314">
        <v>22.222222222222221</v>
      </c>
      <c r="K6" s="279" t="s">
        <v>763</v>
      </c>
      <c r="L6" s="279" t="s">
        <v>764</v>
      </c>
      <c r="M6" s="314">
        <v>22.222222222222221</v>
      </c>
    </row>
    <row r="7" spans="1:21" ht="18" customHeight="1">
      <c r="A7" s="313" t="s">
        <v>772</v>
      </c>
      <c r="B7" s="279" t="s">
        <v>765</v>
      </c>
      <c r="C7" s="279" t="s">
        <v>766</v>
      </c>
      <c r="D7" s="314">
        <v>20</v>
      </c>
      <c r="E7" s="279" t="s">
        <v>765</v>
      </c>
      <c r="F7" s="279" t="s">
        <v>766</v>
      </c>
      <c r="G7" s="314">
        <v>20</v>
      </c>
      <c r="H7" s="279" t="s">
        <v>765</v>
      </c>
      <c r="I7" s="279" t="s">
        <v>766</v>
      </c>
      <c r="J7" s="314">
        <v>20</v>
      </c>
      <c r="K7" s="279" t="s">
        <v>765</v>
      </c>
      <c r="L7" s="279" t="s">
        <v>766</v>
      </c>
      <c r="M7" s="314">
        <v>20</v>
      </c>
    </row>
    <row r="8" spans="1:21" ht="18" customHeight="1">
      <c r="A8" s="315" t="s">
        <v>773</v>
      </c>
      <c r="B8" s="279">
        <v>26</v>
      </c>
      <c r="C8" s="279">
        <v>1</v>
      </c>
      <c r="D8" s="314">
        <f>C8/(C8+B8)*100</f>
        <v>3.7037037037037033</v>
      </c>
      <c r="E8" s="279">
        <v>26</v>
      </c>
      <c r="F8" s="279">
        <v>2</v>
      </c>
      <c r="G8" s="314">
        <f>F8/(F8+E8)*100</f>
        <v>7.1428571428571423</v>
      </c>
      <c r="H8" s="279">
        <v>27</v>
      </c>
      <c r="I8" s="279">
        <v>3</v>
      </c>
      <c r="J8" s="314">
        <f>I8/(I8+H8)*100</f>
        <v>10</v>
      </c>
      <c r="K8" s="279">
        <v>28</v>
      </c>
      <c r="L8" s="279">
        <v>4</v>
      </c>
      <c r="M8" s="314">
        <f>L8/(L8+K8)*100</f>
        <v>12.5</v>
      </c>
      <c r="N8"/>
      <c r="O8"/>
      <c r="P8"/>
      <c r="Q8"/>
      <c r="R8"/>
      <c r="S8"/>
      <c r="T8"/>
      <c r="U8"/>
    </row>
    <row r="9" spans="1:21">
      <c r="A9" s="233" t="s">
        <v>768</v>
      </c>
      <c r="B9" s="245"/>
      <c r="C9" s="245"/>
      <c r="D9" s="245"/>
      <c r="E9" s="245"/>
      <c r="F9" s="245"/>
      <c r="G9" s="245"/>
      <c r="H9" s="245"/>
      <c r="I9" s="245"/>
      <c r="J9" s="245"/>
      <c r="K9" s="245"/>
      <c r="L9" s="245"/>
      <c r="M9" s="245"/>
      <c r="N9"/>
      <c r="O9"/>
      <c r="P9"/>
      <c r="Q9"/>
      <c r="R9"/>
      <c r="S9"/>
      <c r="T9"/>
      <c r="U9"/>
    </row>
    <row r="10" spans="1:21">
      <c r="A10" s="233" t="s">
        <v>769</v>
      </c>
      <c r="B10" s="245"/>
      <c r="C10" s="245"/>
      <c r="D10" s="245"/>
      <c r="E10" s="245"/>
      <c r="F10" s="245"/>
      <c r="G10" s="245"/>
      <c r="H10" s="245"/>
      <c r="I10" s="245"/>
      <c r="J10" s="245"/>
      <c r="K10" s="245"/>
      <c r="L10" s="245"/>
      <c r="M10" s="245"/>
      <c r="N10"/>
      <c r="O10"/>
      <c r="P10"/>
      <c r="Q10"/>
      <c r="R10"/>
      <c r="S10"/>
      <c r="T10"/>
      <c r="U10"/>
    </row>
    <row r="11" spans="1:21">
      <c r="A11" s="245" t="s">
        <v>770</v>
      </c>
      <c r="B11" s="245"/>
      <c r="C11" s="245"/>
      <c r="D11" s="245"/>
      <c r="E11" s="245"/>
      <c r="F11" s="245"/>
      <c r="G11" s="245"/>
      <c r="H11" s="245"/>
      <c r="I11" s="245"/>
      <c r="J11" s="245"/>
      <c r="K11" s="245"/>
      <c r="L11" s="245"/>
      <c r="M11" s="245"/>
      <c r="N11"/>
      <c r="O11"/>
      <c r="P11"/>
      <c r="Q11"/>
      <c r="R11"/>
      <c r="S11"/>
      <c r="T11"/>
      <c r="U11"/>
    </row>
    <row r="12" spans="1:21">
      <c r="A12" s="29"/>
    </row>
    <row r="13" spans="1:21" ht="16">
      <c r="M13" s="158" t="s">
        <v>289</v>
      </c>
    </row>
  </sheetData>
  <mergeCells count="5">
    <mergeCell ref="K4:M4"/>
    <mergeCell ref="A4:A5"/>
    <mergeCell ref="B4:D4"/>
    <mergeCell ref="E4:G4"/>
    <mergeCell ref="H4:J4"/>
  </mergeCells>
  <phoneticPr fontId="2"/>
  <hyperlinks>
    <hyperlink ref="M13" location="説明・目次!A1" display="目次に戻る" xr:uid="{6274F876-45B3-ED4D-AAE3-BA84D9F74449}"/>
  </hyperlinks>
  <pageMargins left="0.70866141732283472" right="0.70866141732283472" top="0.74803149606299213" bottom="0.74803149606299213" header="0.31496062992125984" footer="0.31496062992125984"/>
  <pageSetup paperSize="9" scale="59" fitToHeight="0" orientation="portrait" verticalDpi="300" r:id="rId1"/>
  <colBreaks count="1" manualBreakCount="1">
    <brk id="16"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90E32-8F0A-2C45-A63A-BC39A6288DDD}">
  <sheetPr>
    <tabColor theme="4" tint="-0.499984740745262"/>
    <pageSetUpPr fitToPage="1"/>
  </sheetPr>
  <dimension ref="A1:P24"/>
  <sheetViews>
    <sheetView view="pageBreakPreview" zoomScaleNormal="100" zoomScaleSheetLayoutView="100" workbookViewId="0"/>
  </sheetViews>
  <sheetFormatPr baseColWidth="10" defaultColWidth="9" defaultRowHeight="15"/>
  <cols>
    <col min="1" max="1" width="19.83203125" style="20" customWidth="1"/>
    <col min="2" max="15" width="9.83203125" style="20" customWidth="1"/>
    <col min="16" max="19" width="10.33203125" style="20" customWidth="1"/>
    <col min="20" max="16384" width="9" style="20"/>
  </cols>
  <sheetData>
    <row r="1" spans="1:16" ht="22">
      <c r="A1" s="160" t="s">
        <v>60</v>
      </c>
      <c r="B1" s="10"/>
      <c r="C1" s="10"/>
      <c r="D1" s="10"/>
      <c r="E1" s="10"/>
      <c r="F1" s="10"/>
      <c r="G1" s="10"/>
      <c r="H1" s="10"/>
      <c r="I1" s="10"/>
      <c r="J1" s="10"/>
      <c r="K1" s="10"/>
      <c r="L1" s="10"/>
      <c r="M1" s="10"/>
      <c r="N1" s="10"/>
    </row>
    <row r="2" spans="1:16">
      <c r="D2" s="148"/>
      <c r="E2" s="148"/>
    </row>
    <row r="3" spans="1:16">
      <c r="A3" s="29" t="s">
        <v>737</v>
      </c>
    </row>
    <row r="4" spans="1:16" ht="17">
      <c r="A4" s="116"/>
      <c r="B4" s="114" t="s">
        <v>13</v>
      </c>
      <c r="C4" s="114" t="s">
        <v>14</v>
      </c>
      <c r="D4" s="114" t="s">
        <v>3</v>
      </c>
      <c r="E4" s="121" t="s">
        <v>34</v>
      </c>
      <c r="F4" s="121" t="s">
        <v>35</v>
      </c>
      <c r="G4" s="121" t="s">
        <v>24</v>
      </c>
      <c r="H4" s="121" t="s">
        <v>25</v>
      </c>
      <c r="I4" s="121" t="s">
        <v>26</v>
      </c>
      <c r="J4" s="114" t="s">
        <v>9</v>
      </c>
      <c r="K4" s="114" t="s">
        <v>57</v>
      </c>
      <c r="L4" s="114" t="s">
        <v>271</v>
      </c>
      <c r="M4" s="114" t="s">
        <v>380</v>
      </c>
      <c r="N4" s="14"/>
      <c r="O4" s="14"/>
      <c r="P4" s="14"/>
    </row>
    <row r="5" spans="1:16">
      <c r="A5" s="221" t="s">
        <v>461</v>
      </c>
      <c r="B5" s="93">
        <v>42.4</v>
      </c>
      <c r="C5" s="93">
        <v>42.4</v>
      </c>
      <c r="D5" s="94">
        <v>42.3</v>
      </c>
      <c r="E5" s="94">
        <v>42</v>
      </c>
      <c r="F5" s="94">
        <v>41.7</v>
      </c>
      <c r="G5" s="94">
        <v>41.2</v>
      </c>
      <c r="H5" s="94">
        <v>41</v>
      </c>
      <c r="I5" s="94">
        <v>41.8</v>
      </c>
      <c r="J5" s="26">
        <v>40.6</v>
      </c>
      <c r="K5" s="170">
        <v>40.472386587771204</v>
      </c>
      <c r="L5" s="170">
        <v>41</v>
      </c>
      <c r="M5" s="170">
        <v>40.9</v>
      </c>
    </row>
    <row r="6" spans="1:16">
      <c r="A6" s="92" t="s">
        <v>137</v>
      </c>
      <c r="B6" s="95">
        <v>43.6</v>
      </c>
      <c r="C6" s="95">
        <v>43.6</v>
      </c>
      <c r="D6" s="96">
        <v>43.5</v>
      </c>
      <c r="E6" s="96">
        <v>43.1</v>
      </c>
      <c r="F6" s="96">
        <v>42.6</v>
      </c>
      <c r="G6" s="96">
        <v>42</v>
      </c>
      <c r="H6" s="96">
        <v>41.7</v>
      </c>
      <c r="I6" s="96">
        <v>42.6</v>
      </c>
      <c r="J6" s="116">
        <v>41.2</v>
      </c>
      <c r="K6" s="169">
        <v>40.993228736581337</v>
      </c>
      <c r="L6" s="169">
        <v>41.5</v>
      </c>
      <c r="M6" s="169">
        <v>41.4</v>
      </c>
    </row>
    <row r="7" spans="1:16">
      <c r="A7" s="92" t="s">
        <v>138</v>
      </c>
      <c r="B7" s="95">
        <v>37.700000000000003</v>
      </c>
      <c r="C7" s="95">
        <v>37.700000000000003</v>
      </c>
      <c r="D7" s="96">
        <v>38.1</v>
      </c>
      <c r="E7" s="96">
        <v>38.299999999999997</v>
      </c>
      <c r="F7" s="96">
        <v>38.6</v>
      </c>
      <c r="G7" s="96">
        <v>38.5</v>
      </c>
      <c r="H7" s="96">
        <v>38.6</v>
      </c>
      <c r="I7" s="96">
        <v>39.4</v>
      </c>
      <c r="J7" s="116">
        <v>38.799999999999997</v>
      </c>
      <c r="K7" s="169">
        <v>38.939231891103546</v>
      </c>
      <c r="L7" s="169">
        <v>39.6</v>
      </c>
      <c r="M7" s="169">
        <v>39.9</v>
      </c>
    </row>
    <row r="8" spans="1:16">
      <c r="A8" s="221" t="s">
        <v>462</v>
      </c>
      <c r="B8" s="93">
        <v>19.8</v>
      </c>
      <c r="C8" s="93">
        <v>19.8</v>
      </c>
      <c r="D8" s="94">
        <v>19.399999999999999</v>
      </c>
      <c r="E8" s="94">
        <v>19.100000000000001</v>
      </c>
      <c r="F8" s="94">
        <v>18.5</v>
      </c>
      <c r="G8" s="94">
        <v>18.3</v>
      </c>
      <c r="H8" s="94">
        <v>17.399999999999999</v>
      </c>
      <c r="I8" s="94">
        <v>17.8</v>
      </c>
      <c r="J8" s="26">
        <v>17.7</v>
      </c>
      <c r="K8" s="170">
        <v>17.395566239317219</v>
      </c>
      <c r="L8" s="170">
        <v>17.399999999999999</v>
      </c>
      <c r="M8" s="170">
        <v>17.600000000000001</v>
      </c>
    </row>
    <row r="9" spans="1:16">
      <c r="A9" s="92" t="s">
        <v>137</v>
      </c>
      <c r="B9" s="95">
        <v>21.5</v>
      </c>
      <c r="C9" s="95">
        <v>21.5</v>
      </c>
      <c r="D9" s="96">
        <v>21.2</v>
      </c>
      <c r="E9" s="96">
        <v>20.6</v>
      </c>
      <c r="F9" s="96">
        <v>19.8</v>
      </c>
      <c r="G9" s="96">
        <v>19.399999999999999</v>
      </c>
      <c r="H9" s="96">
        <v>18.399999999999999</v>
      </c>
      <c r="I9" s="96">
        <v>19.2</v>
      </c>
      <c r="J9" s="116">
        <v>18.7</v>
      </c>
      <c r="K9" s="169">
        <v>18.323809523811441</v>
      </c>
      <c r="L9" s="169">
        <v>18.399999999999999</v>
      </c>
      <c r="M9" s="169">
        <v>18.5</v>
      </c>
    </row>
    <row r="10" spans="1:16">
      <c r="A10" s="92" t="s">
        <v>138</v>
      </c>
      <c r="B10" s="95">
        <v>13.5</v>
      </c>
      <c r="C10" s="95">
        <v>13.5</v>
      </c>
      <c r="D10" s="96">
        <v>13.1</v>
      </c>
      <c r="E10" s="96">
        <v>13.8</v>
      </c>
      <c r="F10" s="96">
        <v>14.1</v>
      </c>
      <c r="G10" s="96">
        <v>14.5</v>
      </c>
      <c r="H10" s="96">
        <v>13.9</v>
      </c>
      <c r="I10" s="96">
        <v>13.5</v>
      </c>
      <c r="J10" s="116">
        <v>14.6</v>
      </c>
      <c r="K10" s="169">
        <v>14.663182628423781</v>
      </c>
      <c r="L10" s="169">
        <v>14.9</v>
      </c>
      <c r="M10" s="169">
        <v>15.3</v>
      </c>
      <c r="N10" s="142"/>
      <c r="O10" s="142"/>
      <c r="P10" s="142"/>
    </row>
    <row r="11" spans="1:16" ht="15" customHeight="1">
      <c r="A11" s="245" t="s">
        <v>804</v>
      </c>
      <c r="B11" s="245"/>
      <c r="C11" s="245"/>
      <c r="D11" s="245"/>
    </row>
    <row r="12" spans="1:16" ht="15" customHeight="1">
      <c r="A12" s="245" t="s">
        <v>750</v>
      </c>
      <c r="B12" s="245"/>
      <c r="C12" s="245"/>
      <c r="D12" s="245"/>
    </row>
    <row r="13" spans="1:16">
      <c r="A13" s="148"/>
    </row>
    <row r="14" spans="1:16" ht="16">
      <c r="M14" s="158" t="s">
        <v>289</v>
      </c>
      <c r="N14" s="142"/>
      <c r="O14" s="142"/>
      <c r="P14" s="142"/>
    </row>
    <row r="24" spans="14:16">
      <c r="N24" s="141"/>
      <c r="O24" s="141"/>
      <c r="P24" s="141"/>
    </row>
  </sheetData>
  <phoneticPr fontId="2"/>
  <hyperlinks>
    <hyperlink ref="M14" location="説明・目次!A1" display="目次に戻る" xr:uid="{40FE54C8-633E-B743-95F7-4C62D8B06939}"/>
  </hyperlinks>
  <pageMargins left="0.70866141732283472" right="0.70866141732283472" top="0.74803149606299213" bottom="0.74803149606299213" header="0.31496062992125984" footer="0.31496062992125984"/>
  <pageSetup paperSize="9" scale="59" fitToHeight="0" orientation="portrait" verticalDpi="300" r:id="rId1"/>
  <colBreaks count="1" manualBreakCount="1">
    <brk id="19"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85154-A8BB-4244-BD50-EF3C4DA7FF33}">
  <sheetPr>
    <tabColor theme="4" tint="-0.499984740745262"/>
    <pageSetUpPr fitToPage="1"/>
  </sheetPr>
  <dimension ref="A1:R34"/>
  <sheetViews>
    <sheetView view="pageBreakPreview" zoomScaleNormal="100" zoomScaleSheetLayoutView="100" workbookViewId="0"/>
  </sheetViews>
  <sheetFormatPr baseColWidth="10" defaultColWidth="9" defaultRowHeight="15"/>
  <cols>
    <col min="1" max="1" width="9.5" style="20" customWidth="1"/>
    <col min="2" max="9" width="9.83203125" style="20" customWidth="1"/>
    <col min="10" max="10" width="11" style="20" customWidth="1"/>
    <col min="11" max="13" width="9.83203125" style="20" customWidth="1"/>
    <col min="14" max="17" width="10.33203125" style="20" customWidth="1"/>
    <col min="18" max="16384" width="9" style="20"/>
  </cols>
  <sheetData>
    <row r="1" spans="1:12" ht="22">
      <c r="A1" s="160" t="s">
        <v>60</v>
      </c>
      <c r="B1" s="10"/>
      <c r="C1" s="227"/>
      <c r="D1" s="227"/>
      <c r="E1" s="227"/>
      <c r="F1" s="227"/>
      <c r="G1" s="227"/>
      <c r="H1" s="227"/>
      <c r="I1" s="10"/>
      <c r="J1" s="10"/>
      <c r="K1" s="10"/>
      <c r="L1" s="10"/>
    </row>
    <row r="2" spans="1:12">
      <c r="D2" s="148"/>
      <c r="E2" s="148"/>
      <c r="F2" s="148"/>
    </row>
    <row r="3" spans="1:12">
      <c r="A3" s="29" t="s">
        <v>736</v>
      </c>
    </row>
    <row r="4" spans="1:12">
      <c r="A4" s="231"/>
      <c r="B4" s="222" t="s">
        <v>8</v>
      </c>
      <c r="C4" s="222" t="s">
        <v>9</v>
      </c>
      <c r="D4" s="222" t="s">
        <v>57</v>
      </c>
      <c r="E4" s="222" t="s">
        <v>271</v>
      </c>
      <c r="F4" s="222" t="s">
        <v>380</v>
      </c>
    </row>
    <row r="5" spans="1:12" ht="14.5" customHeight="1">
      <c r="A5" s="232" t="s">
        <v>813</v>
      </c>
      <c r="B5" s="246" t="s">
        <v>490</v>
      </c>
      <c r="C5" s="246" t="s">
        <v>490</v>
      </c>
      <c r="D5" s="246" t="s">
        <v>490</v>
      </c>
      <c r="E5" s="247">
        <v>1.25</v>
      </c>
      <c r="F5" s="247">
        <v>1.34</v>
      </c>
    </row>
    <row r="6" spans="1:12" ht="16">
      <c r="A6" s="205" t="s">
        <v>682</v>
      </c>
      <c r="B6" s="247">
        <v>2.27</v>
      </c>
      <c r="C6" s="247">
        <v>2.42</v>
      </c>
      <c r="D6" s="247">
        <v>2.61</v>
      </c>
      <c r="E6" s="247">
        <v>2.6</v>
      </c>
      <c r="F6" s="247">
        <v>2.64</v>
      </c>
    </row>
    <row r="7" spans="1:12" ht="16">
      <c r="A7" s="205" t="s">
        <v>683</v>
      </c>
      <c r="B7" s="247">
        <v>2.29</v>
      </c>
      <c r="C7" s="247">
        <v>2.37</v>
      </c>
      <c r="D7" s="247">
        <v>2.71</v>
      </c>
      <c r="E7" s="247">
        <v>2.62</v>
      </c>
      <c r="F7" s="247">
        <v>2.56</v>
      </c>
    </row>
    <row r="8" spans="1:12" ht="30" customHeight="1">
      <c r="A8" s="345" t="s">
        <v>834</v>
      </c>
      <c r="B8" s="345"/>
      <c r="C8" s="345"/>
      <c r="D8" s="345"/>
      <c r="E8" s="345"/>
      <c r="F8" s="345"/>
    </row>
    <row r="9" spans="1:12" ht="133" customHeight="1">
      <c r="A9" s="343" t="s">
        <v>684</v>
      </c>
      <c r="B9" s="343"/>
      <c r="C9" s="343"/>
      <c r="D9" s="343"/>
      <c r="E9" s="343"/>
      <c r="F9" s="343"/>
    </row>
    <row r="11" spans="1:12" ht="14.5" customHeight="1">
      <c r="F11" s="158" t="s">
        <v>289</v>
      </c>
    </row>
    <row r="20" spans="8:18" ht="14.5" customHeight="1"/>
    <row r="22" spans="8:18" ht="14.5" customHeight="1"/>
    <row r="26" spans="8:18" ht="14.5" customHeight="1"/>
    <row r="30" spans="8:18">
      <c r="H30"/>
      <c r="I30"/>
      <c r="J30"/>
      <c r="K30"/>
      <c r="L30"/>
      <c r="M30"/>
      <c r="N30"/>
      <c r="O30"/>
      <c r="P30"/>
      <c r="Q30"/>
      <c r="R30"/>
    </row>
    <row r="31" spans="8:18">
      <c r="H31"/>
      <c r="I31"/>
      <c r="J31"/>
      <c r="K31"/>
      <c r="L31"/>
      <c r="M31"/>
      <c r="N31"/>
      <c r="O31"/>
      <c r="P31"/>
      <c r="Q31"/>
      <c r="R31"/>
    </row>
    <row r="32" spans="8:18">
      <c r="H32"/>
      <c r="I32"/>
      <c r="J32"/>
      <c r="K32"/>
      <c r="L32"/>
      <c r="M32"/>
      <c r="N32"/>
      <c r="O32"/>
      <c r="P32"/>
      <c r="Q32"/>
      <c r="R32"/>
    </row>
    <row r="33" spans="8:18">
      <c r="H33"/>
      <c r="I33"/>
      <c r="J33"/>
      <c r="K33"/>
      <c r="L33"/>
      <c r="M33"/>
      <c r="N33"/>
      <c r="O33"/>
      <c r="P33"/>
      <c r="Q33"/>
      <c r="R33"/>
    </row>
    <row r="34" spans="8:18">
      <c r="H34"/>
      <c r="I34"/>
      <c r="J34"/>
      <c r="K34"/>
      <c r="L34"/>
      <c r="M34"/>
      <c r="N34"/>
      <c r="O34"/>
      <c r="P34"/>
      <c r="Q34"/>
      <c r="R34"/>
    </row>
  </sheetData>
  <mergeCells count="2">
    <mergeCell ref="A8:F8"/>
    <mergeCell ref="A9:F9"/>
  </mergeCells>
  <phoneticPr fontId="2"/>
  <hyperlinks>
    <hyperlink ref="F11" location="説明・目次!A1" display="目次に戻る" xr:uid="{47227EDF-FE46-1A4D-82BC-CBE68E65210F}"/>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7"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39D9C-CA1A-EF4C-A8DB-CFA6859F83F4}">
  <sheetPr>
    <tabColor theme="4" tint="-0.499984740745262"/>
    <pageSetUpPr fitToPage="1"/>
  </sheetPr>
  <dimension ref="A1:K32"/>
  <sheetViews>
    <sheetView view="pageBreakPreview" zoomScaleNormal="100" zoomScaleSheetLayoutView="100" workbookViewId="0"/>
  </sheetViews>
  <sheetFormatPr baseColWidth="10" defaultColWidth="9" defaultRowHeight="15"/>
  <cols>
    <col min="1" max="4" width="16.33203125" style="20" customWidth="1"/>
    <col min="5" max="6" width="9.83203125" style="20" customWidth="1"/>
    <col min="7" max="10" width="10.33203125" style="20" customWidth="1"/>
    <col min="11" max="16384" width="9" style="20"/>
  </cols>
  <sheetData>
    <row r="1" spans="1:6" ht="22">
      <c r="A1" s="160" t="s">
        <v>60</v>
      </c>
      <c r="B1" s="160"/>
      <c r="C1" s="160"/>
      <c r="D1" s="10"/>
      <c r="E1" s="10"/>
    </row>
    <row r="3" spans="1:6" ht="31" customHeight="1">
      <c r="A3" s="406" t="s">
        <v>735</v>
      </c>
      <c r="B3" s="406"/>
      <c r="C3" s="406"/>
      <c r="D3" s="406"/>
    </row>
    <row r="4" spans="1:6">
      <c r="A4" s="92"/>
      <c r="B4" s="92"/>
      <c r="C4" s="244" t="s">
        <v>271</v>
      </c>
      <c r="D4" s="244" t="s">
        <v>380</v>
      </c>
    </row>
    <row r="5" spans="1:6">
      <c r="A5" s="289" t="s">
        <v>747</v>
      </c>
      <c r="B5" s="291" t="s">
        <v>511</v>
      </c>
      <c r="C5" s="309">
        <f>0.89703371823349*100</f>
        <v>89.703371823349002</v>
      </c>
      <c r="D5" s="309">
        <v>106.4</v>
      </c>
    </row>
    <row r="6" spans="1:6">
      <c r="A6" s="290"/>
      <c r="B6" s="292" t="s">
        <v>512</v>
      </c>
      <c r="C6" s="309">
        <f>0.96057185049967*100</f>
        <v>96.057185049967003</v>
      </c>
      <c r="D6" s="309">
        <v>90.6</v>
      </c>
    </row>
    <row r="7" spans="1:6">
      <c r="A7" s="289" t="s">
        <v>459</v>
      </c>
      <c r="B7" s="291" t="s">
        <v>511</v>
      </c>
      <c r="C7" s="309" t="s">
        <v>490</v>
      </c>
      <c r="D7" s="309">
        <v>90.2</v>
      </c>
    </row>
    <row r="8" spans="1:6">
      <c r="A8" s="290"/>
      <c r="B8" s="292" t="s">
        <v>512</v>
      </c>
      <c r="C8" s="310" t="s">
        <v>756</v>
      </c>
      <c r="D8" s="309">
        <v>75.099999999999994</v>
      </c>
    </row>
    <row r="9" spans="1:6" ht="16">
      <c r="A9" s="303" t="s">
        <v>749</v>
      </c>
      <c r="B9" s="291" t="s">
        <v>511</v>
      </c>
      <c r="C9" s="311">
        <v>89.8</v>
      </c>
      <c r="D9" s="311">
        <v>90.3</v>
      </c>
    </row>
    <row r="10" spans="1:6">
      <c r="A10" s="304"/>
      <c r="B10" s="292" t="s">
        <v>512</v>
      </c>
      <c r="C10" s="311">
        <v>97.7</v>
      </c>
      <c r="D10" s="311">
        <v>96.2</v>
      </c>
    </row>
    <row r="11" spans="1:6">
      <c r="A11" s="245" t="s">
        <v>804</v>
      </c>
      <c r="B11" s="148"/>
      <c r="C11" s="148"/>
      <c r="D11" s="235"/>
    </row>
    <row r="12" spans="1:6">
      <c r="A12" s="148" t="s">
        <v>513</v>
      </c>
      <c r="B12" s="148"/>
      <c r="C12" s="148"/>
      <c r="D12" s="235"/>
    </row>
    <row r="13" spans="1:6" ht="30" customHeight="1">
      <c r="A13" s="396" t="s">
        <v>510</v>
      </c>
      <c r="B13" s="396"/>
      <c r="C13" s="396"/>
      <c r="D13" s="396"/>
    </row>
    <row r="14" spans="1:6" ht="38" customHeight="1">
      <c r="A14" s="387" t="s">
        <v>750</v>
      </c>
      <c r="B14" s="387"/>
      <c r="C14" s="387"/>
      <c r="D14" s="387"/>
      <c r="E14" s="64"/>
      <c r="F14" s="64"/>
    </row>
    <row r="15" spans="1:6">
      <c r="A15" s="148"/>
      <c r="B15" s="148"/>
      <c r="C15" s="148"/>
      <c r="D15" s="235"/>
    </row>
    <row r="16" spans="1:6" ht="16">
      <c r="D16" s="158" t="s">
        <v>289</v>
      </c>
    </row>
    <row r="19" spans="5:11" ht="14.5" customHeight="1"/>
    <row r="21" spans="5:11" ht="14.5" customHeight="1"/>
    <row r="25" spans="5:11" ht="14.5" customHeight="1"/>
    <row r="28" spans="5:11">
      <c r="E28"/>
      <c r="F28"/>
      <c r="G28"/>
      <c r="H28"/>
      <c r="I28"/>
      <c r="J28"/>
      <c r="K28"/>
    </row>
    <row r="29" spans="5:11">
      <c r="E29"/>
      <c r="F29"/>
      <c r="G29"/>
      <c r="H29"/>
      <c r="I29"/>
      <c r="J29"/>
      <c r="K29"/>
    </row>
    <row r="30" spans="5:11">
      <c r="E30"/>
      <c r="F30"/>
      <c r="G30"/>
      <c r="H30"/>
      <c r="I30"/>
      <c r="J30"/>
      <c r="K30"/>
    </row>
    <row r="31" spans="5:11">
      <c r="E31"/>
      <c r="F31"/>
      <c r="G31"/>
      <c r="H31"/>
      <c r="I31"/>
      <c r="J31"/>
      <c r="K31"/>
    </row>
    <row r="32" spans="5:11">
      <c r="E32"/>
      <c r="F32"/>
      <c r="G32"/>
      <c r="H32"/>
      <c r="I32"/>
      <c r="J32"/>
      <c r="K32"/>
    </row>
  </sheetData>
  <mergeCells count="3">
    <mergeCell ref="A13:D13"/>
    <mergeCell ref="A3:D3"/>
    <mergeCell ref="A14:D14"/>
  </mergeCells>
  <phoneticPr fontId="2"/>
  <hyperlinks>
    <hyperlink ref="D16" location="説明・目次!A1" display="目次に戻る" xr:uid="{D33FF81C-902D-5945-BEE7-849BF01EB1E8}"/>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0" max="1048575"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9EB10-D079-CC44-BF31-E8CE4D81B61C}">
  <sheetPr>
    <tabColor theme="4" tint="-0.499984740745262"/>
    <pageSetUpPr fitToPage="1"/>
  </sheetPr>
  <dimension ref="A1:O36"/>
  <sheetViews>
    <sheetView view="pageBreakPreview" zoomScaleNormal="100" zoomScaleSheetLayoutView="100" workbookViewId="0"/>
  </sheetViews>
  <sheetFormatPr baseColWidth="10" defaultColWidth="9" defaultRowHeight="15"/>
  <cols>
    <col min="1" max="2" width="11.5" style="20" customWidth="1"/>
    <col min="3" max="6" width="12.83203125" style="20" customWidth="1"/>
    <col min="7" max="7" width="11" style="20" customWidth="1"/>
    <col min="8" max="10" width="9.83203125" style="20" customWidth="1"/>
    <col min="11" max="14" width="10.33203125" style="20" customWidth="1"/>
    <col min="15" max="16384" width="9" style="20"/>
  </cols>
  <sheetData>
    <row r="1" spans="1:9" ht="22">
      <c r="A1" s="160" t="s">
        <v>60</v>
      </c>
      <c r="B1" s="160"/>
      <c r="C1" s="10"/>
      <c r="D1" s="10"/>
      <c r="E1" s="10"/>
      <c r="F1" s="10"/>
      <c r="G1" s="10"/>
      <c r="H1" s="10"/>
      <c r="I1" s="10"/>
    </row>
    <row r="3" spans="1:9">
      <c r="A3" s="15" t="s">
        <v>734</v>
      </c>
      <c r="B3" s="15"/>
    </row>
    <row r="4" spans="1:9" ht="16" thickBot="1">
      <c r="A4" s="295"/>
      <c r="B4" s="296"/>
      <c r="C4" s="408" t="s">
        <v>271</v>
      </c>
      <c r="D4" s="408"/>
      <c r="E4" s="408" t="s">
        <v>380</v>
      </c>
      <c r="F4" s="408"/>
    </row>
    <row r="5" spans="1:9" ht="17" thickBot="1">
      <c r="A5" s="297" t="s">
        <v>747</v>
      </c>
      <c r="B5" s="298" t="s">
        <v>754</v>
      </c>
      <c r="C5" s="409" t="s">
        <v>490</v>
      </c>
      <c r="D5" s="410"/>
      <c r="E5" s="409">
        <v>5733874</v>
      </c>
      <c r="F5" s="411"/>
    </row>
    <row r="6" spans="1:9">
      <c r="A6" s="299"/>
      <c r="B6" s="300"/>
      <c r="C6" s="301" t="s">
        <v>455</v>
      </c>
      <c r="D6" s="302" t="s">
        <v>456</v>
      </c>
      <c r="E6" s="301" t="s">
        <v>455</v>
      </c>
      <c r="F6" s="302" t="s">
        <v>456</v>
      </c>
    </row>
    <row r="7" spans="1:9">
      <c r="A7" s="289" t="s">
        <v>747</v>
      </c>
      <c r="B7" s="217" t="s">
        <v>511</v>
      </c>
      <c r="C7" s="305" t="s">
        <v>490</v>
      </c>
      <c r="D7" s="305" t="s">
        <v>490</v>
      </c>
      <c r="E7" s="308">
        <v>10986981</v>
      </c>
      <c r="F7" s="308">
        <v>11693822</v>
      </c>
    </row>
    <row r="8" spans="1:9">
      <c r="A8" s="290"/>
      <c r="B8" s="217" t="s">
        <v>512</v>
      </c>
      <c r="C8" s="305" t="s">
        <v>490</v>
      </c>
      <c r="D8" s="305" t="s">
        <v>490</v>
      </c>
      <c r="E8" s="308">
        <v>4605267</v>
      </c>
      <c r="F8" s="308">
        <v>4171253</v>
      </c>
    </row>
    <row r="9" spans="1:9">
      <c r="A9" s="289" t="s">
        <v>459</v>
      </c>
      <c r="B9" s="217" t="s">
        <v>511</v>
      </c>
      <c r="C9" s="305" t="s">
        <v>490</v>
      </c>
      <c r="D9" s="305" t="s">
        <v>490</v>
      </c>
      <c r="E9" s="307">
        <v>9929144.8799523525</v>
      </c>
      <c r="F9" s="307">
        <v>8956519.5812264476</v>
      </c>
    </row>
    <row r="10" spans="1:9">
      <c r="A10" s="290"/>
      <c r="B10" s="217" t="s">
        <v>512</v>
      </c>
      <c r="C10" s="305" t="s">
        <v>490</v>
      </c>
      <c r="D10" s="305" t="s">
        <v>490</v>
      </c>
      <c r="E10" s="307">
        <v>5516230.125567398</v>
      </c>
      <c r="F10" s="307">
        <v>4143616.0609839847</v>
      </c>
    </row>
    <row r="11" spans="1:9" ht="16">
      <c r="A11" s="303" t="s">
        <v>749</v>
      </c>
      <c r="B11" s="217" t="s">
        <v>511</v>
      </c>
      <c r="C11" s="305">
        <v>10260020</v>
      </c>
      <c r="D11" s="305">
        <v>9211384</v>
      </c>
      <c r="E11" s="307">
        <v>10259142.913992867</v>
      </c>
      <c r="F11" s="307">
        <v>9263127.2667075079</v>
      </c>
    </row>
    <row r="12" spans="1:9">
      <c r="A12" s="304"/>
      <c r="B12" s="217" t="s">
        <v>512</v>
      </c>
      <c r="C12" s="305">
        <v>5597988</v>
      </c>
      <c r="D12" s="305">
        <v>5468725</v>
      </c>
      <c r="E12" s="307">
        <v>5625236.9621621966</v>
      </c>
      <c r="F12" s="307">
        <v>5411537.3086024225</v>
      </c>
    </row>
    <row r="13" spans="1:9">
      <c r="A13" s="233" t="s">
        <v>752</v>
      </c>
      <c r="B13" s="233"/>
      <c r="C13" s="233"/>
      <c r="D13" s="233"/>
      <c r="E13" s="233"/>
      <c r="F13" s="233"/>
    </row>
    <row r="14" spans="1:9">
      <c r="A14" s="407" t="s">
        <v>510</v>
      </c>
      <c r="B14" s="407"/>
      <c r="C14" s="407"/>
      <c r="D14" s="407"/>
      <c r="E14" s="407"/>
      <c r="F14" s="407"/>
    </row>
    <row r="15" spans="1:9" ht="30" customHeight="1">
      <c r="A15" s="387" t="s">
        <v>750</v>
      </c>
      <c r="B15" s="387"/>
      <c r="C15" s="387"/>
      <c r="D15" s="387"/>
      <c r="E15" s="387"/>
      <c r="F15" s="387"/>
    </row>
    <row r="16" spans="1:9">
      <c r="A16" s="245" t="s">
        <v>751</v>
      </c>
      <c r="B16" s="245"/>
      <c r="C16" s="245"/>
      <c r="D16" s="266"/>
      <c r="E16" s="245"/>
      <c r="F16" s="266"/>
    </row>
    <row r="17" spans="1:15">
      <c r="A17" s="245" t="s">
        <v>755</v>
      </c>
      <c r="B17" s="245"/>
      <c r="C17" s="245"/>
      <c r="D17" s="266"/>
      <c r="E17" s="245"/>
      <c r="F17" s="266"/>
    </row>
    <row r="18" spans="1:15">
      <c r="A18" s="233" t="s">
        <v>753</v>
      </c>
      <c r="B18" s="245"/>
      <c r="C18" s="245"/>
      <c r="D18" s="266"/>
      <c r="E18" s="245"/>
      <c r="F18" s="266"/>
    </row>
    <row r="19" spans="1:15">
      <c r="A19" s="148"/>
      <c r="B19" s="148"/>
      <c r="C19"/>
      <c r="D19" s="235"/>
    </row>
    <row r="20" spans="1:15" ht="16">
      <c r="F20" s="158" t="s">
        <v>289</v>
      </c>
    </row>
    <row r="30" spans="1:15" ht="14.5" customHeight="1"/>
    <row r="32" spans="1:15">
      <c r="E32"/>
      <c r="F32"/>
      <c r="G32"/>
      <c r="H32"/>
      <c r="I32"/>
      <c r="J32"/>
      <c r="K32"/>
      <c r="L32"/>
      <c r="M32"/>
      <c r="N32"/>
      <c r="O32"/>
    </row>
    <row r="33" spans="5:15">
      <c r="E33"/>
      <c r="F33"/>
      <c r="G33"/>
      <c r="H33"/>
      <c r="I33"/>
      <c r="J33"/>
      <c r="K33"/>
      <c r="L33"/>
      <c r="M33"/>
      <c r="N33"/>
      <c r="O33"/>
    </row>
    <row r="34" spans="5:15">
      <c r="E34"/>
      <c r="F34"/>
      <c r="G34"/>
      <c r="H34"/>
      <c r="I34"/>
      <c r="J34"/>
      <c r="K34"/>
      <c r="L34"/>
      <c r="M34"/>
      <c r="N34"/>
      <c r="O34"/>
    </row>
    <row r="35" spans="5:15">
      <c r="E35"/>
      <c r="F35"/>
      <c r="G35"/>
      <c r="H35"/>
      <c r="I35"/>
      <c r="J35"/>
      <c r="K35"/>
      <c r="L35"/>
      <c r="M35"/>
      <c r="N35"/>
      <c r="O35"/>
    </row>
    <row r="36" spans="5:15">
      <c r="E36"/>
      <c r="F36"/>
      <c r="G36"/>
      <c r="H36"/>
      <c r="I36"/>
      <c r="J36"/>
      <c r="K36"/>
      <c r="L36"/>
      <c r="M36"/>
      <c r="N36"/>
      <c r="O36"/>
    </row>
  </sheetData>
  <mergeCells count="6">
    <mergeCell ref="A14:F14"/>
    <mergeCell ref="A15:F15"/>
    <mergeCell ref="C4:D4"/>
    <mergeCell ref="E4:F4"/>
    <mergeCell ref="C5:D5"/>
    <mergeCell ref="E5:F5"/>
  </mergeCells>
  <phoneticPr fontId="2"/>
  <hyperlinks>
    <hyperlink ref="F20" location="説明・目次!A1" display="目次に戻る" xr:uid="{E9A236C5-0786-E740-A6B4-1F883ECC1FBA}"/>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4"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48173-C64A-FE46-8E4B-DD6504F15BF9}">
  <sheetPr>
    <tabColor theme="4" tint="-0.499984740745262"/>
    <pageSetUpPr fitToPage="1"/>
  </sheetPr>
  <dimension ref="A1:O34"/>
  <sheetViews>
    <sheetView view="pageBreakPreview" zoomScaleNormal="100" zoomScaleSheetLayoutView="100" workbookViewId="0"/>
  </sheetViews>
  <sheetFormatPr baseColWidth="10" defaultColWidth="9" defaultRowHeight="15"/>
  <cols>
    <col min="1" max="1" width="11.5" style="20" customWidth="1"/>
    <col min="2" max="2" width="9.83203125" style="20" customWidth="1"/>
    <col min="3" max="6" width="11.83203125" style="20" customWidth="1"/>
    <col min="7" max="7" width="11" style="20" customWidth="1"/>
    <col min="8" max="10" width="9.83203125" style="20" customWidth="1"/>
    <col min="11" max="14" width="10.33203125" style="20" customWidth="1"/>
    <col min="15" max="16384" width="9" style="20"/>
  </cols>
  <sheetData>
    <row r="1" spans="1:9" ht="22">
      <c r="A1" s="160" t="s">
        <v>60</v>
      </c>
      <c r="B1" s="160"/>
      <c r="C1" s="10"/>
      <c r="D1" s="10"/>
      <c r="E1" s="10"/>
      <c r="F1" s="10"/>
      <c r="G1" s="10"/>
      <c r="H1" s="10"/>
      <c r="I1" s="10"/>
    </row>
    <row r="3" spans="1:9">
      <c r="A3" s="256" t="s">
        <v>733</v>
      </c>
      <c r="B3" s="256"/>
      <c r="C3" s="245"/>
      <c r="D3" s="245"/>
      <c r="E3" s="245"/>
      <c r="F3" s="245"/>
    </row>
    <row r="4" spans="1:9">
      <c r="A4" s="413"/>
      <c r="B4" s="413"/>
      <c r="C4" s="412" t="s">
        <v>271</v>
      </c>
      <c r="D4" s="412"/>
      <c r="E4" s="412" t="s">
        <v>380</v>
      </c>
      <c r="F4" s="412"/>
    </row>
    <row r="5" spans="1:9">
      <c r="A5" s="413"/>
      <c r="B5" s="413"/>
      <c r="C5" s="293" t="s">
        <v>455</v>
      </c>
      <c r="D5" s="294" t="s">
        <v>456</v>
      </c>
      <c r="E5" s="293" t="s">
        <v>455</v>
      </c>
      <c r="F5" s="294" t="s">
        <v>456</v>
      </c>
    </row>
    <row r="6" spans="1:9">
      <c r="A6" s="289" t="s">
        <v>747</v>
      </c>
      <c r="B6" s="217" t="s">
        <v>511</v>
      </c>
      <c r="C6" s="305" t="s">
        <v>490</v>
      </c>
      <c r="D6" s="305" t="s">
        <v>490</v>
      </c>
      <c r="E6" s="306">
        <v>7742661</v>
      </c>
      <c r="F6" s="306">
        <v>8837789</v>
      </c>
    </row>
    <row r="7" spans="1:9">
      <c r="A7" s="290"/>
      <c r="B7" s="217" t="s">
        <v>512</v>
      </c>
      <c r="C7" s="305" t="s">
        <v>490</v>
      </c>
      <c r="D7" s="305" t="s">
        <v>490</v>
      </c>
      <c r="E7" s="306">
        <v>3418174</v>
      </c>
      <c r="F7" s="306">
        <v>3119435</v>
      </c>
    </row>
    <row r="8" spans="1:9">
      <c r="A8" s="289" t="s">
        <v>459</v>
      </c>
      <c r="B8" s="217" t="s">
        <v>511</v>
      </c>
      <c r="C8" s="305" t="s">
        <v>490</v>
      </c>
      <c r="D8" s="305" t="s">
        <v>490</v>
      </c>
      <c r="E8" s="307">
        <v>6519039.9733730294</v>
      </c>
      <c r="F8" s="307">
        <v>5893010.1989950407</v>
      </c>
    </row>
    <row r="9" spans="1:9">
      <c r="A9" s="290"/>
      <c r="B9" s="217" t="s">
        <v>512</v>
      </c>
      <c r="C9" s="305" t="s">
        <v>490</v>
      </c>
      <c r="D9" s="305" t="s">
        <v>490</v>
      </c>
      <c r="E9" s="307">
        <v>3783387.7117335224</v>
      </c>
      <c r="F9" s="307">
        <v>2961573.9765001489</v>
      </c>
    </row>
    <row r="10" spans="1:9">
      <c r="A10" s="289" t="s">
        <v>749</v>
      </c>
      <c r="B10" s="217" t="s">
        <v>511</v>
      </c>
      <c r="C10" s="305">
        <v>6547378</v>
      </c>
      <c r="D10" s="305">
        <v>5845359</v>
      </c>
      <c r="E10" s="307">
        <v>6568940.1471908819</v>
      </c>
      <c r="F10" s="307">
        <v>5909540.2021429427</v>
      </c>
    </row>
    <row r="11" spans="1:9">
      <c r="A11" s="290"/>
      <c r="B11" s="217" t="s">
        <v>512</v>
      </c>
      <c r="C11" s="305">
        <v>3670943</v>
      </c>
      <c r="D11" s="305">
        <v>3571235</v>
      </c>
      <c r="E11" s="307">
        <v>3731042.8613590952</v>
      </c>
      <c r="F11" s="307">
        <v>3582457.4812571132</v>
      </c>
    </row>
    <row r="12" spans="1:9">
      <c r="A12" s="233" t="s">
        <v>748</v>
      </c>
      <c r="B12" s="233"/>
      <c r="C12" s="233"/>
      <c r="D12" s="233"/>
      <c r="E12" s="233"/>
      <c r="F12" s="233"/>
    </row>
    <row r="13" spans="1:9">
      <c r="A13" s="407" t="s">
        <v>510</v>
      </c>
      <c r="B13" s="407"/>
      <c r="C13" s="407"/>
      <c r="D13" s="407"/>
      <c r="E13" s="407"/>
      <c r="F13" s="407"/>
    </row>
    <row r="14" spans="1:9">
      <c r="A14" s="387" t="s">
        <v>750</v>
      </c>
      <c r="B14" s="387"/>
      <c r="C14" s="387"/>
      <c r="D14" s="387"/>
      <c r="E14" s="387"/>
      <c r="F14" s="387"/>
    </row>
    <row r="15" spans="1:9">
      <c r="A15" s="407" t="s">
        <v>751</v>
      </c>
      <c r="B15" s="407"/>
      <c r="C15" s="407"/>
      <c r="D15" s="407"/>
      <c r="E15" s="407"/>
      <c r="F15" s="407"/>
    </row>
    <row r="16" spans="1:9">
      <c r="A16" s="245" t="s">
        <v>755</v>
      </c>
      <c r="B16" s="245"/>
      <c r="C16" s="245"/>
      <c r="D16" s="266"/>
      <c r="E16" s="245"/>
      <c r="F16" s="266"/>
    </row>
    <row r="17" spans="1:15">
      <c r="A17" s="245"/>
      <c r="B17"/>
      <c r="C17"/>
      <c r="D17" s="235"/>
    </row>
    <row r="18" spans="1:15" ht="16">
      <c r="F18" s="158" t="s">
        <v>289</v>
      </c>
    </row>
    <row r="22" spans="1:15" ht="14.5" customHeight="1"/>
    <row r="24" spans="1:15" ht="14.5" customHeight="1"/>
    <row r="28" spans="1:15" ht="14.5" customHeight="1"/>
    <row r="30" spans="1:15">
      <c r="E30"/>
      <c r="F30"/>
      <c r="G30"/>
      <c r="H30"/>
      <c r="I30"/>
      <c r="J30"/>
      <c r="K30"/>
      <c r="L30"/>
      <c r="M30"/>
      <c r="N30"/>
      <c r="O30"/>
    </row>
    <row r="31" spans="1:15">
      <c r="E31"/>
      <c r="F31"/>
      <c r="G31"/>
      <c r="H31"/>
      <c r="I31"/>
      <c r="J31"/>
      <c r="K31"/>
      <c r="L31"/>
      <c r="M31"/>
      <c r="N31"/>
      <c r="O31"/>
    </row>
    <row r="32" spans="1:15">
      <c r="E32"/>
      <c r="F32"/>
      <c r="G32"/>
      <c r="H32"/>
      <c r="I32"/>
      <c r="J32"/>
      <c r="K32"/>
      <c r="L32"/>
      <c r="M32"/>
      <c r="N32"/>
      <c r="O32"/>
    </row>
    <row r="33" spans="5:15">
      <c r="E33"/>
      <c r="F33"/>
      <c r="G33"/>
      <c r="H33"/>
      <c r="I33"/>
      <c r="J33"/>
      <c r="K33"/>
      <c r="L33"/>
      <c r="M33"/>
      <c r="N33"/>
      <c r="O33"/>
    </row>
    <row r="34" spans="5:15">
      <c r="E34"/>
      <c r="F34"/>
      <c r="G34"/>
      <c r="H34"/>
      <c r="I34"/>
      <c r="J34"/>
      <c r="K34"/>
      <c r="L34"/>
      <c r="M34"/>
      <c r="N34"/>
      <c r="O34"/>
    </row>
  </sheetData>
  <mergeCells count="6">
    <mergeCell ref="E4:F4"/>
    <mergeCell ref="A13:F13"/>
    <mergeCell ref="A14:F14"/>
    <mergeCell ref="A15:F15"/>
    <mergeCell ref="A4:B5"/>
    <mergeCell ref="C4:D4"/>
  </mergeCells>
  <phoneticPr fontId="2"/>
  <hyperlinks>
    <hyperlink ref="F18" location="説明・目次!A1" display="目次に戻る" xr:uid="{3B29CAB8-98E7-B84A-B850-7DC9ACFFA539}"/>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4"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7C1F8-ED5C-4E84-8067-B52B5BED4C2A}">
  <sheetPr>
    <tabColor theme="4" tint="-0.499984740745262"/>
  </sheetPr>
  <dimension ref="A1:Y59"/>
  <sheetViews>
    <sheetView view="pageBreakPreview" zoomScaleNormal="100" zoomScaleSheetLayoutView="100" workbookViewId="0"/>
  </sheetViews>
  <sheetFormatPr baseColWidth="10" defaultColWidth="9" defaultRowHeight="15"/>
  <cols>
    <col min="1" max="1" width="3.83203125" style="20" customWidth="1"/>
    <col min="2" max="2" width="6.5" style="20" customWidth="1"/>
    <col min="3" max="3" width="5.33203125" style="20" customWidth="1"/>
    <col min="4" max="4" width="13.33203125" style="20" customWidth="1"/>
    <col min="5" max="8" width="7.83203125" style="20" customWidth="1"/>
    <col min="9" max="9" width="8.83203125" style="20" customWidth="1"/>
    <col min="10" max="10" width="7.83203125" style="148" customWidth="1"/>
    <col min="11" max="11" width="8.83203125" style="138" customWidth="1"/>
    <col min="12" max="13" width="9.83203125" style="20" customWidth="1"/>
    <col min="14" max="17" width="10.33203125" style="20" customWidth="1"/>
    <col min="18" max="16384" width="9" style="20"/>
  </cols>
  <sheetData>
    <row r="1" spans="1:25" ht="22">
      <c r="A1" s="160" t="s">
        <v>60</v>
      </c>
      <c r="B1" s="10"/>
      <c r="C1" s="10"/>
      <c r="D1" s="10"/>
      <c r="E1" s="10"/>
      <c r="F1" s="10"/>
      <c r="G1" s="10"/>
      <c r="H1" s="10"/>
      <c r="I1" s="10"/>
      <c r="J1" s="204"/>
      <c r="K1" s="227"/>
      <c r="L1" s="10"/>
    </row>
    <row r="2" spans="1:25">
      <c r="D2" s="148"/>
      <c r="E2" s="148"/>
    </row>
    <row r="3" spans="1:25">
      <c r="A3" s="15" t="s">
        <v>732</v>
      </c>
    </row>
    <row r="4" spans="1:25" ht="16">
      <c r="A4" s="431" t="s">
        <v>23</v>
      </c>
      <c r="B4" s="431" t="s">
        <v>38</v>
      </c>
      <c r="C4" s="433" t="s">
        <v>39</v>
      </c>
      <c r="D4" s="434"/>
      <c r="E4" s="121" t="s">
        <v>24</v>
      </c>
      <c r="F4" s="121" t="s">
        <v>25</v>
      </c>
      <c r="G4" s="121" t="s">
        <v>26</v>
      </c>
      <c r="H4" s="114" t="s">
        <v>9</v>
      </c>
      <c r="I4" s="114" t="s">
        <v>57</v>
      </c>
      <c r="J4" s="114" t="s">
        <v>271</v>
      </c>
      <c r="K4" s="429" t="s">
        <v>380</v>
      </c>
      <c r="L4" s="430"/>
      <c r="M4" s="14"/>
      <c r="N4" s="14"/>
      <c r="O4" s="14"/>
      <c r="X4" s="14"/>
      <c r="Y4" s="14"/>
    </row>
    <row r="5" spans="1:25">
      <c r="A5" s="432"/>
      <c r="B5" s="432"/>
      <c r="C5" s="435"/>
      <c r="D5" s="436"/>
      <c r="E5" s="172" t="s">
        <v>40</v>
      </c>
      <c r="F5" s="172" t="s">
        <v>40</v>
      </c>
      <c r="G5" s="172" t="s">
        <v>40</v>
      </c>
      <c r="H5" s="172" t="s">
        <v>40</v>
      </c>
      <c r="I5" s="172" t="s">
        <v>40</v>
      </c>
      <c r="J5" s="172" t="s">
        <v>40</v>
      </c>
      <c r="K5" s="205" t="s">
        <v>41</v>
      </c>
      <c r="L5" s="242" t="s">
        <v>40</v>
      </c>
    </row>
    <row r="6" spans="1:25" ht="29.25" customHeight="1">
      <c r="A6" s="414" t="s">
        <v>42</v>
      </c>
      <c r="B6" s="418" t="s">
        <v>235</v>
      </c>
      <c r="C6" s="416" t="s">
        <v>43</v>
      </c>
      <c r="D6" s="417"/>
      <c r="E6" s="276">
        <v>0</v>
      </c>
      <c r="F6" s="276">
        <v>1</v>
      </c>
      <c r="G6" s="276">
        <v>0</v>
      </c>
      <c r="H6" s="276">
        <v>0</v>
      </c>
      <c r="I6" s="276">
        <v>0</v>
      </c>
      <c r="J6" s="276">
        <v>0</v>
      </c>
      <c r="K6" s="279">
        <v>0</v>
      </c>
      <c r="L6" s="280">
        <v>1</v>
      </c>
      <c r="M6" s="138"/>
      <c r="N6" s="138"/>
    </row>
    <row r="7" spans="1:25" ht="16">
      <c r="A7" s="420"/>
      <c r="B7" s="421"/>
      <c r="C7" s="422" t="s">
        <v>44</v>
      </c>
      <c r="D7" s="116" t="s">
        <v>45</v>
      </c>
      <c r="E7" s="276">
        <v>0</v>
      </c>
      <c r="F7" s="276">
        <v>1</v>
      </c>
      <c r="G7" s="276">
        <v>0</v>
      </c>
      <c r="H7" s="276">
        <v>0</v>
      </c>
      <c r="I7" s="276">
        <v>0</v>
      </c>
      <c r="J7" s="276">
        <v>0</v>
      </c>
      <c r="K7" s="281" t="s">
        <v>490</v>
      </c>
      <c r="L7" s="280">
        <v>1</v>
      </c>
      <c r="M7" s="138"/>
      <c r="N7" s="138"/>
    </row>
    <row r="8" spans="1:25" ht="16">
      <c r="A8" s="420"/>
      <c r="B8" s="421"/>
      <c r="C8" s="423"/>
      <c r="D8" s="116" t="s">
        <v>28</v>
      </c>
      <c r="E8" s="276">
        <v>0</v>
      </c>
      <c r="F8" s="276">
        <v>0</v>
      </c>
      <c r="G8" s="276">
        <v>0</v>
      </c>
      <c r="H8" s="276">
        <v>0</v>
      </c>
      <c r="I8" s="276">
        <v>0</v>
      </c>
      <c r="J8" s="276">
        <v>0</v>
      </c>
      <c r="K8" s="281" t="s">
        <v>490</v>
      </c>
      <c r="L8" s="280">
        <v>0</v>
      </c>
      <c r="M8" s="138"/>
      <c r="N8" s="138"/>
    </row>
    <row r="9" spans="1:25" ht="16">
      <c r="A9" s="420"/>
      <c r="B9" s="421"/>
      <c r="C9" s="423"/>
      <c r="D9" s="116" t="s">
        <v>29</v>
      </c>
      <c r="E9" s="276">
        <v>0</v>
      </c>
      <c r="F9" s="276">
        <v>0</v>
      </c>
      <c r="G9" s="276">
        <v>0</v>
      </c>
      <c r="H9" s="276">
        <v>0</v>
      </c>
      <c r="I9" s="276">
        <v>0</v>
      </c>
      <c r="J9" s="276">
        <v>0</v>
      </c>
      <c r="K9" s="281" t="s">
        <v>490</v>
      </c>
      <c r="L9" s="280">
        <v>0</v>
      </c>
      <c r="M9" s="138"/>
      <c r="N9" s="138"/>
    </row>
    <row r="10" spans="1:25" ht="16">
      <c r="A10" s="420"/>
      <c r="B10" s="421"/>
      <c r="C10" s="424"/>
      <c r="D10" s="116" t="s">
        <v>30</v>
      </c>
      <c r="E10" s="276">
        <v>0</v>
      </c>
      <c r="F10" s="276">
        <v>0</v>
      </c>
      <c r="G10" s="276">
        <v>0</v>
      </c>
      <c r="H10" s="276">
        <v>0</v>
      </c>
      <c r="I10" s="276">
        <v>0</v>
      </c>
      <c r="J10" s="276">
        <v>0</v>
      </c>
      <c r="K10" s="281" t="s">
        <v>490</v>
      </c>
      <c r="L10" s="280">
        <v>0</v>
      </c>
      <c r="M10" s="138"/>
      <c r="N10" s="138"/>
    </row>
    <row r="11" spans="1:25">
      <c r="A11" s="420"/>
      <c r="B11" s="421"/>
      <c r="C11" s="425" t="s">
        <v>46</v>
      </c>
      <c r="D11" s="426"/>
      <c r="E11" s="276">
        <v>0</v>
      </c>
      <c r="F11" s="276">
        <v>0</v>
      </c>
      <c r="G11" s="276">
        <v>0</v>
      </c>
      <c r="H11" s="276">
        <v>0</v>
      </c>
      <c r="I11" s="276">
        <v>0</v>
      </c>
      <c r="J11" s="276">
        <v>1</v>
      </c>
      <c r="K11" s="279">
        <v>0</v>
      </c>
      <c r="L11" s="280">
        <v>0</v>
      </c>
      <c r="M11" s="138"/>
      <c r="N11" s="138"/>
    </row>
    <row r="12" spans="1:25" ht="16">
      <c r="A12" s="420"/>
      <c r="B12" s="421"/>
      <c r="C12" s="422" t="s">
        <v>44</v>
      </c>
      <c r="D12" s="116" t="s">
        <v>45</v>
      </c>
      <c r="E12" s="276">
        <v>0</v>
      </c>
      <c r="F12" s="276">
        <v>0</v>
      </c>
      <c r="G12" s="276">
        <v>0</v>
      </c>
      <c r="H12" s="276">
        <v>0</v>
      </c>
      <c r="I12" s="276">
        <v>0</v>
      </c>
      <c r="J12" s="276">
        <v>0</v>
      </c>
      <c r="K12" s="281" t="s">
        <v>490</v>
      </c>
      <c r="L12" s="280">
        <v>0</v>
      </c>
      <c r="M12" s="138"/>
      <c r="N12" s="138"/>
    </row>
    <row r="13" spans="1:25" ht="16">
      <c r="A13" s="420"/>
      <c r="B13" s="421"/>
      <c r="C13" s="423"/>
      <c r="D13" s="116" t="s">
        <v>28</v>
      </c>
      <c r="E13" s="276">
        <v>0</v>
      </c>
      <c r="F13" s="276">
        <v>0</v>
      </c>
      <c r="G13" s="276">
        <v>0</v>
      </c>
      <c r="H13" s="276">
        <v>0</v>
      </c>
      <c r="I13" s="276">
        <v>0</v>
      </c>
      <c r="J13" s="276">
        <v>1</v>
      </c>
      <c r="K13" s="281" t="s">
        <v>490</v>
      </c>
      <c r="L13" s="280">
        <v>0</v>
      </c>
      <c r="M13" s="138"/>
      <c r="N13" s="138"/>
    </row>
    <row r="14" spans="1:25" ht="16">
      <c r="A14" s="420"/>
      <c r="B14" s="421"/>
      <c r="C14" s="423"/>
      <c r="D14" s="116" t="s">
        <v>29</v>
      </c>
      <c r="E14" s="276">
        <v>0</v>
      </c>
      <c r="F14" s="276">
        <v>0</v>
      </c>
      <c r="G14" s="276">
        <v>0</v>
      </c>
      <c r="H14" s="276">
        <v>0</v>
      </c>
      <c r="I14" s="276">
        <v>0</v>
      </c>
      <c r="J14" s="276">
        <v>0</v>
      </c>
      <c r="K14" s="281" t="s">
        <v>490</v>
      </c>
      <c r="L14" s="280">
        <v>0</v>
      </c>
      <c r="M14" s="138"/>
      <c r="N14" s="138"/>
    </row>
    <row r="15" spans="1:25" ht="16">
      <c r="A15" s="420"/>
      <c r="B15" s="419"/>
      <c r="C15" s="424"/>
      <c r="D15" s="116" t="s">
        <v>30</v>
      </c>
      <c r="E15" s="276">
        <v>0</v>
      </c>
      <c r="F15" s="276">
        <v>0</v>
      </c>
      <c r="G15" s="276">
        <v>0</v>
      </c>
      <c r="H15" s="276">
        <v>0</v>
      </c>
      <c r="I15" s="276">
        <v>0</v>
      </c>
      <c r="J15" s="276">
        <v>0</v>
      </c>
      <c r="K15" s="281" t="s">
        <v>490</v>
      </c>
      <c r="L15" s="280">
        <v>0</v>
      </c>
      <c r="M15" s="138"/>
      <c r="N15" s="138"/>
    </row>
    <row r="16" spans="1:25" ht="29.25" customHeight="1">
      <c r="A16" s="420"/>
      <c r="B16" s="418" t="s">
        <v>134</v>
      </c>
      <c r="C16" s="416" t="s">
        <v>254</v>
      </c>
      <c r="D16" s="417"/>
      <c r="E16" s="277">
        <v>0.67</v>
      </c>
      <c r="F16" s="277">
        <v>0.55000000000000004</v>
      </c>
      <c r="G16" s="277">
        <v>0.77</v>
      </c>
      <c r="H16" s="277">
        <v>0.78</v>
      </c>
      <c r="I16" s="277">
        <v>0.53</v>
      </c>
      <c r="J16" s="277">
        <v>0.64</v>
      </c>
      <c r="K16" s="282">
        <v>0.38</v>
      </c>
      <c r="L16" s="283">
        <v>0.65</v>
      </c>
      <c r="M16" s="138"/>
      <c r="N16" s="138"/>
    </row>
    <row r="17" spans="1:14" ht="16">
      <c r="A17" s="420"/>
      <c r="B17" s="421"/>
      <c r="C17" s="422" t="s">
        <v>44</v>
      </c>
      <c r="D17" s="116" t="s">
        <v>45</v>
      </c>
      <c r="E17" s="277">
        <v>0.47</v>
      </c>
      <c r="F17" s="277">
        <v>0.36</v>
      </c>
      <c r="G17" s="277">
        <v>0.54</v>
      </c>
      <c r="H17" s="277">
        <v>0.67</v>
      </c>
      <c r="I17" s="277">
        <v>0.41</v>
      </c>
      <c r="J17" s="277">
        <v>0.46</v>
      </c>
      <c r="K17" s="281" t="s">
        <v>490</v>
      </c>
      <c r="L17" s="283">
        <v>0.51</v>
      </c>
      <c r="M17" s="138"/>
      <c r="N17" s="138"/>
    </row>
    <row r="18" spans="1:14" ht="16">
      <c r="A18" s="420"/>
      <c r="B18" s="421"/>
      <c r="C18" s="423"/>
      <c r="D18" s="116" t="s">
        <v>28</v>
      </c>
      <c r="E18" s="277">
        <v>0.31</v>
      </c>
      <c r="F18" s="277">
        <v>0.34</v>
      </c>
      <c r="G18" s="277">
        <v>0.19</v>
      </c>
      <c r="H18" s="277">
        <v>0.25</v>
      </c>
      <c r="I18" s="277">
        <v>7.0000000000000007E-2</v>
      </c>
      <c r="J18" s="277">
        <v>0.38</v>
      </c>
      <c r="K18" s="281" t="s">
        <v>490</v>
      </c>
      <c r="L18" s="283">
        <v>0.33</v>
      </c>
      <c r="M18" s="138"/>
      <c r="N18" s="138"/>
    </row>
    <row r="19" spans="1:14" ht="16">
      <c r="A19" s="420"/>
      <c r="B19" s="421"/>
      <c r="C19" s="423"/>
      <c r="D19" s="116" t="s">
        <v>29</v>
      </c>
      <c r="E19" s="277">
        <v>3.2</v>
      </c>
      <c r="F19" s="277">
        <v>3.57</v>
      </c>
      <c r="G19" s="277">
        <v>4.18</v>
      </c>
      <c r="H19" s="277">
        <v>3.21</v>
      </c>
      <c r="I19" s="277">
        <v>2.0299999999999998</v>
      </c>
      <c r="J19" s="277">
        <v>4.4000000000000004</v>
      </c>
      <c r="K19" s="281" t="s">
        <v>490</v>
      </c>
      <c r="L19" s="283">
        <v>1.91</v>
      </c>
      <c r="M19" s="138"/>
      <c r="N19" s="138"/>
    </row>
    <row r="20" spans="1:14" ht="16">
      <c r="A20" s="420"/>
      <c r="B20" s="421"/>
      <c r="C20" s="424"/>
      <c r="D20" s="116" t="s">
        <v>30</v>
      </c>
      <c r="E20" s="277">
        <v>4.12</v>
      </c>
      <c r="F20" s="277">
        <v>2.79</v>
      </c>
      <c r="G20" s="277">
        <v>4.66</v>
      </c>
      <c r="H20" s="277">
        <v>3.3</v>
      </c>
      <c r="I20" s="277">
        <v>2.85</v>
      </c>
      <c r="J20" s="277">
        <v>1.5</v>
      </c>
      <c r="K20" s="281" t="s">
        <v>490</v>
      </c>
      <c r="L20" s="283">
        <v>2.2599999999999998</v>
      </c>
      <c r="M20" s="138"/>
      <c r="N20" s="138"/>
    </row>
    <row r="21" spans="1:14" ht="44.25" customHeight="1">
      <c r="A21" s="420"/>
      <c r="B21" s="421"/>
      <c r="C21" s="416" t="s">
        <v>47</v>
      </c>
      <c r="D21" s="417"/>
      <c r="E21" s="277">
        <v>0.35</v>
      </c>
      <c r="F21" s="277">
        <v>0.36</v>
      </c>
      <c r="G21" s="278">
        <v>0.31</v>
      </c>
      <c r="H21" s="278">
        <v>0.42</v>
      </c>
      <c r="I21" s="278">
        <v>0.28000000000000003</v>
      </c>
      <c r="J21" s="278" t="s">
        <v>490</v>
      </c>
      <c r="K21" s="284" t="s">
        <v>490</v>
      </c>
      <c r="L21" s="284" t="s">
        <v>490</v>
      </c>
      <c r="M21" s="138"/>
      <c r="N21" s="138"/>
    </row>
    <row r="22" spans="1:14" ht="30" customHeight="1">
      <c r="A22" s="420"/>
      <c r="B22" s="421"/>
      <c r="C22" s="416" t="s">
        <v>52</v>
      </c>
      <c r="D22" s="417"/>
      <c r="E22" s="277">
        <v>0.56000000000000005</v>
      </c>
      <c r="F22" s="277">
        <v>0.41</v>
      </c>
      <c r="G22" s="277">
        <v>0.4</v>
      </c>
      <c r="H22" s="277">
        <v>0.24</v>
      </c>
      <c r="I22" s="277">
        <v>0.66</v>
      </c>
      <c r="J22" s="277">
        <v>0.23</v>
      </c>
      <c r="K22" s="282">
        <v>0.19</v>
      </c>
      <c r="L22" s="283">
        <v>0.77</v>
      </c>
      <c r="M22" s="138"/>
      <c r="N22" s="138"/>
    </row>
    <row r="23" spans="1:14" ht="16">
      <c r="A23" s="420"/>
      <c r="B23" s="421"/>
      <c r="C23" s="422" t="s">
        <v>44</v>
      </c>
      <c r="D23" s="116" t="s">
        <v>45</v>
      </c>
      <c r="E23" s="277">
        <v>0.65</v>
      </c>
      <c r="F23" s="277">
        <v>0.55000000000000004</v>
      </c>
      <c r="G23" s="277">
        <v>0.55000000000000004</v>
      </c>
      <c r="H23" s="277">
        <v>0.66</v>
      </c>
      <c r="I23" s="277">
        <v>0.85</v>
      </c>
      <c r="J23" s="277">
        <v>0.38</v>
      </c>
      <c r="K23" s="284" t="s">
        <v>490</v>
      </c>
      <c r="L23" s="283">
        <v>1.28</v>
      </c>
      <c r="M23" s="138"/>
      <c r="N23" s="138"/>
    </row>
    <row r="24" spans="1:14" ht="16">
      <c r="A24" s="420"/>
      <c r="B24" s="421"/>
      <c r="C24" s="423"/>
      <c r="D24" s="116" t="s">
        <v>28</v>
      </c>
      <c r="E24" s="277">
        <v>0.13</v>
      </c>
      <c r="F24" s="277">
        <v>0.1</v>
      </c>
      <c r="G24" s="277">
        <v>0.11</v>
      </c>
      <c r="H24" s="277">
        <v>0.06</v>
      </c>
      <c r="I24" s="277">
        <v>0.13849795916332275</v>
      </c>
      <c r="J24" s="277">
        <v>0.14000000000000001</v>
      </c>
      <c r="K24" s="284" t="s">
        <v>490</v>
      </c>
      <c r="L24" s="283">
        <v>0.12</v>
      </c>
      <c r="M24" s="138"/>
      <c r="N24" s="138"/>
    </row>
    <row r="25" spans="1:14" ht="16">
      <c r="A25" s="420"/>
      <c r="B25" s="421"/>
      <c r="C25" s="423"/>
      <c r="D25" s="116" t="s">
        <v>29</v>
      </c>
      <c r="E25" s="277">
        <v>0</v>
      </c>
      <c r="F25" s="277">
        <v>0</v>
      </c>
      <c r="G25" s="277">
        <v>0</v>
      </c>
      <c r="H25" s="277">
        <v>0</v>
      </c>
      <c r="I25" s="277">
        <v>5.51</v>
      </c>
      <c r="J25" s="277">
        <v>0</v>
      </c>
      <c r="K25" s="284" t="s">
        <v>490</v>
      </c>
      <c r="L25" s="283">
        <v>6.2</v>
      </c>
      <c r="M25" s="138"/>
      <c r="N25" s="138"/>
    </row>
    <row r="26" spans="1:14" ht="16">
      <c r="A26" s="420"/>
      <c r="B26" s="421"/>
      <c r="C26" s="424"/>
      <c r="D26" s="116" t="s">
        <v>30</v>
      </c>
      <c r="E26" s="277">
        <v>5.81</v>
      </c>
      <c r="F26" s="277">
        <v>4.21</v>
      </c>
      <c r="G26" s="277">
        <v>7.06</v>
      </c>
      <c r="H26" s="277">
        <v>4.18</v>
      </c>
      <c r="I26" s="277">
        <v>7.88</v>
      </c>
      <c r="J26" s="277">
        <v>0</v>
      </c>
      <c r="K26" s="284" t="s">
        <v>490</v>
      </c>
      <c r="L26" s="283">
        <v>3.57</v>
      </c>
      <c r="M26" s="138"/>
      <c r="N26" s="138"/>
    </row>
    <row r="27" spans="1:14" ht="33.75" customHeight="1">
      <c r="A27" s="420"/>
      <c r="B27" s="419"/>
      <c r="C27" s="416" t="s">
        <v>48</v>
      </c>
      <c r="D27" s="417"/>
      <c r="E27" s="277">
        <v>0.54</v>
      </c>
      <c r="F27" s="277">
        <v>0.49</v>
      </c>
      <c r="G27" s="278">
        <v>0.52</v>
      </c>
      <c r="H27" s="278">
        <v>0.56999999999999995</v>
      </c>
      <c r="I27" s="278">
        <v>0.59</v>
      </c>
      <c r="J27" s="278" t="s">
        <v>490</v>
      </c>
      <c r="K27" s="284" t="s">
        <v>490</v>
      </c>
      <c r="L27" s="284" t="s">
        <v>490</v>
      </c>
      <c r="M27" s="138"/>
      <c r="N27" s="138"/>
    </row>
    <row r="28" spans="1:14" ht="30.75" customHeight="1">
      <c r="A28" s="420"/>
      <c r="B28" s="418" t="s">
        <v>133</v>
      </c>
      <c r="C28" s="416" t="s">
        <v>43</v>
      </c>
      <c r="D28" s="417"/>
      <c r="E28" s="277">
        <v>1.96</v>
      </c>
      <c r="F28" s="277">
        <v>1.87</v>
      </c>
      <c r="G28" s="277">
        <v>2.4300000000000002</v>
      </c>
      <c r="H28" s="277">
        <v>2.33</v>
      </c>
      <c r="I28" s="277">
        <v>1.9</v>
      </c>
      <c r="J28" s="277">
        <v>1.82</v>
      </c>
      <c r="K28" s="282">
        <v>1.1399999999999999</v>
      </c>
      <c r="L28" s="283">
        <v>1.75</v>
      </c>
      <c r="M28" s="138"/>
      <c r="N28" s="138"/>
    </row>
    <row r="29" spans="1:14" ht="16">
      <c r="A29" s="420"/>
      <c r="B29" s="421"/>
      <c r="C29" s="422" t="s">
        <v>44</v>
      </c>
      <c r="D29" s="116" t="s">
        <v>45</v>
      </c>
      <c r="E29" s="277">
        <v>1.93</v>
      </c>
      <c r="F29" s="277">
        <v>1.7</v>
      </c>
      <c r="G29" s="277">
        <v>2.2000000000000002</v>
      </c>
      <c r="H29" s="277">
        <v>2.4700000000000002</v>
      </c>
      <c r="I29" s="277">
        <v>2</v>
      </c>
      <c r="J29" s="277">
        <v>1.73</v>
      </c>
      <c r="K29" s="284" t="s">
        <v>490</v>
      </c>
      <c r="L29" s="283">
        <v>1.84</v>
      </c>
      <c r="M29" s="138"/>
      <c r="N29" s="138"/>
    </row>
    <row r="30" spans="1:14" ht="16">
      <c r="A30" s="420"/>
      <c r="B30" s="421"/>
      <c r="C30" s="423"/>
      <c r="D30" s="116" t="s">
        <v>28</v>
      </c>
      <c r="E30" s="277">
        <v>0.8</v>
      </c>
      <c r="F30" s="277">
        <v>1.02</v>
      </c>
      <c r="G30" s="277">
        <v>1.37</v>
      </c>
      <c r="H30" s="277">
        <v>0.49</v>
      </c>
      <c r="I30" s="277">
        <v>0.34</v>
      </c>
      <c r="J30" s="277">
        <v>0.95</v>
      </c>
      <c r="K30" s="284" t="s">
        <v>490</v>
      </c>
      <c r="L30" s="283">
        <v>0.65</v>
      </c>
      <c r="M30" s="138"/>
      <c r="N30" s="138"/>
    </row>
    <row r="31" spans="1:14" ht="16">
      <c r="A31" s="420"/>
      <c r="B31" s="421"/>
      <c r="C31" s="423"/>
      <c r="D31" s="116" t="s">
        <v>29</v>
      </c>
      <c r="E31" s="277">
        <v>4.79</v>
      </c>
      <c r="F31" s="277">
        <v>5.95</v>
      </c>
      <c r="G31" s="277">
        <v>8.36</v>
      </c>
      <c r="H31" s="277">
        <v>6.02</v>
      </c>
      <c r="I31" s="277">
        <v>4.05</v>
      </c>
      <c r="J31" s="277">
        <v>8</v>
      </c>
      <c r="K31" s="284" t="s">
        <v>490</v>
      </c>
      <c r="L31" s="283">
        <v>3.19</v>
      </c>
      <c r="M31" s="138"/>
      <c r="N31" s="138"/>
    </row>
    <row r="32" spans="1:14" ht="16">
      <c r="A32" s="420"/>
      <c r="B32" s="421"/>
      <c r="C32" s="424"/>
      <c r="D32" s="116" t="s">
        <v>30</v>
      </c>
      <c r="E32" s="277">
        <v>6.33</v>
      </c>
      <c r="F32" s="277">
        <v>6.15</v>
      </c>
      <c r="G32" s="277">
        <v>6.86</v>
      </c>
      <c r="H32" s="277">
        <v>5.78</v>
      </c>
      <c r="I32" s="277">
        <v>4.9800000000000004</v>
      </c>
      <c r="J32" s="277">
        <v>2.44</v>
      </c>
      <c r="K32" s="284" t="s">
        <v>490</v>
      </c>
      <c r="L32" s="283">
        <v>3.2</v>
      </c>
      <c r="M32" s="138"/>
      <c r="N32" s="138"/>
    </row>
    <row r="33" spans="1:14">
      <c r="A33" s="420"/>
      <c r="B33" s="421"/>
      <c r="C33" s="425" t="s">
        <v>49</v>
      </c>
      <c r="D33" s="426"/>
      <c r="E33" s="277">
        <v>1.32</v>
      </c>
      <c r="F33" s="277">
        <v>1.18</v>
      </c>
      <c r="G33" s="277">
        <v>1.21</v>
      </c>
      <c r="H33" s="277">
        <v>0.75</v>
      </c>
      <c r="I33" s="277">
        <v>1.43</v>
      </c>
      <c r="J33" s="277">
        <v>1.07</v>
      </c>
      <c r="K33" s="282">
        <v>0.56999999999999995</v>
      </c>
      <c r="L33" s="283">
        <v>0.77</v>
      </c>
      <c r="M33" s="138"/>
      <c r="N33" s="138"/>
    </row>
    <row r="34" spans="1:14" ht="16">
      <c r="A34" s="420"/>
      <c r="B34" s="421"/>
      <c r="C34" s="422" t="s">
        <v>44</v>
      </c>
      <c r="D34" s="116" t="s">
        <v>45</v>
      </c>
      <c r="E34" s="277">
        <v>1.49</v>
      </c>
      <c r="F34" s="277">
        <v>1.18</v>
      </c>
      <c r="G34" s="277">
        <v>2.11</v>
      </c>
      <c r="H34" s="277">
        <v>1.87</v>
      </c>
      <c r="I34" s="277">
        <v>2.1800000000000002</v>
      </c>
      <c r="J34" s="277">
        <v>1.78</v>
      </c>
      <c r="K34" s="284" t="s">
        <v>490</v>
      </c>
      <c r="L34" s="283">
        <v>2.85</v>
      </c>
      <c r="M34" s="138"/>
      <c r="N34" s="138"/>
    </row>
    <row r="35" spans="1:14" ht="16">
      <c r="A35" s="420"/>
      <c r="B35" s="421"/>
      <c r="C35" s="423"/>
      <c r="D35" s="116" t="s">
        <v>28</v>
      </c>
      <c r="E35" s="277">
        <v>0.77</v>
      </c>
      <c r="F35" s="277">
        <v>0.71</v>
      </c>
      <c r="G35" s="277">
        <v>0.4</v>
      </c>
      <c r="H35" s="277">
        <v>0.18</v>
      </c>
      <c r="I35" s="277">
        <v>0.55399183665329099</v>
      </c>
      <c r="J35" s="277">
        <v>0.55000000000000004</v>
      </c>
      <c r="K35" s="284" t="s">
        <v>490</v>
      </c>
      <c r="L35" s="283">
        <v>0.18</v>
      </c>
      <c r="M35" s="138"/>
      <c r="N35" s="138"/>
    </row>
    <row r="36" spans="1:14" ht="16">
      <c r="A36" s="420"/>
      <c r="B36" s="421"/>
      <c r="C36" s="423"/>
      <c r="D36" s="116" t="s">
        <v>29</v>
      </c>
      <c r="E36" s="277">
        <v>0</v>
      </c>
      <c r="F36" s="277">
        <v>0</v>
      </c>
      <c r="G36" s="277">
        <v>0</v>
      </c>
      <c r="H36" s="277">
        <v>0</v>
      </c>
      <c r="I36" s="277">
        <v>5.51</v>
      </c>
      <c r="J36" s="277">
        <v>0</v>
      </c>
      <c r="K36" s="284" t="s">
        <v>490</v>
      </c>
      <c r="L36" s="283">
        <v>6.2</v>
      </c>
      <c r="M36" s="138"/>
      <c r="N36" s="138"/>
    </row>
    <row r="37" spans="1:14" ht="16">
      <c r="A37" s="420"/>
      <c r="B37" s="419"/>
      <c r="C37" s="424"/>
      <c r="D37" s="116" t="s">
        <v>30</v>
      </c>
      <c r="E37" s="277">
        <v>7.75</v>
      </c>
      <c r="F37" s="277">
        <v>12.62</v>
      </c>
      <c r="G37" s="277">
        <v>10.59</v>
      </c>
      <c r="H37" s="277">
        <v>16.7</v>
      </c>
      <c r="I37" s="277">
        <v>7.88</v>
      </c>
      <c r="J37" s="277">
        <v>2.5</v>
      </c>
      <c r="K37" s="284" t="s">
        <v>490</v>
      </c>
      <c r="L37" s="283">
        <v>4.76</v>
      </c>
      <c r="M37" s="138"/>
      <c r="N37" s="138"/>
    </row>
    <row r="38" spans="1:14" ht="30.75" customHeight="1">
      <c r="A38" s="420"/>
      <c r="B38" s="418" t="s">
        <v>58</v>
      </c>
      <c r="C38" s="416" t="s">
        <v>43</v>
      </c>
      <c r="D38" s="417"/>
      <c r="E38" s="277">
        <v>0.02</v>
      </c>
      <c r="F38" s="277">
        <v>0.1</v>
      </c>
      <c r="G38" s="277">
        <v>0.05</v>
      </c>
      <c r="H38" s="277">
        <v>0.01</v>
      </c>
      <c r="I38" s="277">
        <v>0.04</v>
      </c>
      <c r="J38" s="277">
        <v>1.2999999999999999E-2</v>
      </c>
      <c r="K38" s="284" t="s">
        <v>490</v>
      </c>
      <c r="L38" s="283">
        <v>0.109</v>
      </c>
      <c r="M38" s="138"/>
      <c r="N38" s="138"/>
    </row>
    <row r="39" spans="1:14" ht="16">
      <c r="A39" s="420"/>
      <c r="B39" s="421"/>
      <c r="C39" s="422" t="s">
        <v>44</v>
      </c>
      <c r="D39" s="116" t="s">
        <v>45</v>
      </c>
      <c r="E39" s="277">
        <v>0.01</v>
      </c>
      <c r="F39" s="277">
        <v>0.13</v>
      </c>
      <c r="G39" s="277">
        <v>0.03</v>
      </c>
      <c r="H39" s="277">
        <v>0.01</v>
      </c>
      <c r="I39" s="277">
        <v>4.9000000000000002E-2</v>
      </c>
      <c r="J39" s="277">
        <v>8.0000000000000002E-3</v>
      </c>
      <c r="K39" s="284" t="s">
        <v>490</v>
      </c>
      <c r="L39" s="283">
        <v>0.15</v>
      </c>
      <c r="M39" s="138"/>
      <c r="N39" s="138"/>
    </row>
    <row r="40" spans="1:14" ht="16">
      <c r="A40" s="420"/>
      <c r="B40" s="421"/>
      <c r="C40" s="423"/>
      <c r="D40" s="116" t="s">
        <v>28</v>
      </c>
      <c r="E40" s="277">
        <v>0.01</v>
      </c>
      <c r="F40" s="277">
        <v>0.01</v>
      </c>
      <c r="G40" s="277">
        <v>0.14000000000000001</v>
      </c>
      <c r="H40" s="277">
        <v>0.01</v>
      </c>
      <c r="I40" s="277">
        <v>8.0990541317155923E-4</v>
      </c>
      <c r="J40" s="277">
        <v>8.9599999999999992E-3</v>
      </c>
      <c r="K40" s="284" t="s">
        <v>490</v>
      </c>
      <c r="L40" s="283">
        <v>4.3800000000000002E-3</v>
      </c>
      <c r="M40" s="138"/>
      <c r="N40" s="138"/>
    </row>
    <row r="41" spans="1:14" ht="16">
      <c r="A41" s="420"/>
      <c r="B41" s="421"/>
      <c r="C41" s="423"/>
      <c r="D41" s="116" t="s">
        <v>29</v>
      </c>
      <c r="E41" s="277">
        <v>0.1</v>
      </c>
      <c r="F41" s="277">
        <v>0.08</v>
      </c>
      <c r="G41" s="277">
        <v>0.06</v>
      </c>
      <c r="H41" s="277">
        <v>0.02</v>
      </c>
      <c r="I41" s="277">
        <v>2.5932412030370097E-2</v>
      </c>
      <c r="J41" s="277">
        <v>0.12361</v>
      </c>
      <c r="K41" s="284" t="s">
        <v>490</v>
      </c>
      <c r="L41" s="283">
        <v>6.8900000000000003E-2</v>
      </c>
      <c r="M41" s="138"/>
      <c r="N41" s="138"/>
    </row>
    <row r="42" spans="1:14" ht="16">
      <c r="A42" s="420"/>
      <c r="B42" s="421"/>
      <c r="C42" s="424"/>
      <c r="D42" s="116" t="s">
        <v>30</v>
      </c>
      <c r="E42" s="277">
        <v>0.06</v>
      </c>
      <c r="F42" s="277">
        <v>0.04</v>
      </c>
      <c r="G42" s="277">
        <v>7.0000000000000007E-2</v>
      </c>
      <c r="H42" s="277">
        <v>0.05</v>
      </c>
      <c r="I42" s="277">
        <v>7.8508872214120964E-2</v>
      </c>
      <c r="J42" s="277">
        <v>2.3040000000000001E-2</v>
      </c>
      <c r="K42" s="284" t="s">
        <v>490</v>
      </c>
      <c r="L42" s="283">
        <v>3.3890000000000003E-2</v>
      </c>
      <c r="M42" s="138"/>
      <c r="N42" s="138"/>
    </row>
    <row r="43" spans="1:14" ht="46.5" customHeight="1">
      <c r="A43" s="420"/>
      <c r="B43" s="421"/>
      <c r="C43" s="416" t="s">
        <v>139</v>
      </c>
      <c r="D43" s="417"/>
      <c r="E43" s="277">
        <v>0.01</v>
      </c>
      <c r="F43" s="277">
        <v>0.04</v>
      </c>
      <c r="G43" s="278">
        <v>0.03</v>
      </c>
      <c r="H43" s="278">
        <v>0.01</v>
      </c>
      <c r="I43" s="278">
        <v>0.11</v>
      </c>
      <c r="J43" s="278" t="s">
        <v>490</v>
      </c>
      <c r="K43" s="284" t="s">
        <v>490</v>
      </c>
      <c r="L43" s="284" t="s">
        <v>490</v>
      </c>
      <c r="M43" s="138"/>
      <c r="N43" s="138"/>
    </row>
    <row r="44" spans="1:14" ht="16">
      <c r="A44" s="420"/>
      <c r="B44" s="421"/>
      <c r="C44" s="425" t="s">
        <v>52</v>
      </c>
      <c r="D44" s="426"/>
      <c r="E44" s="277">
        <v>0.03</v>
      </c>
      <c r="F44" s="277">
        <v>0.01</v>
      </c>
      <c r="G44" s="277">
        <v>0.01</v>
      </c>
      <c r="H44" s="277">
        <v>0.01</v>
      </c>
      <c r="I44" s="277">
        <v>0.03</v>
      </c>
      <c r="J44" s="277">
        <v>0.29699999999999999</v>
      </c>
      <c r="K44" s="284" t="s">
        <v>490</v>
      </c>
      <c r="L44" s="283">
        <v>2.4E-2</v>
      </c>
      <c r="M44" s="138"/>
      <c r="N44" s="138"/>
    </row>
    <row r="45" spans="1:14" ht="16">
      <c r="A45" s="420"/>
      <c r="B45" s="421"/>
      <c r="C45" s="422" t="s">
        <v>44</v>
      </c>
      <c r="D45" s="116" t="s">
        <v>45</v>
      </c>
      <c r="E45" s="277">
        <v>0.05</v>
      </c>
      <c r="F45" s="277">
        <v>0.02</v>
      </c>
      <c r="G45" s="277">
        <v>0.01</v>
      </c>
      <c r="H45" s="277">
        <v>0.04</v>
      </c>
      <c r="I45" s="277">
        <v>5.8999999999999997E-2</v>
      </c>
      <c r="J45" s="277">
        <v>0.03</v>
      </c>
      <c r="K45" s="284" t="s">
        <v>490</v>
      </c>
      <c r="L45" s="283">
        <v>4.1000000000000002E-2</v>
      </c>
      <c r="M45" s="138"/>
      <c r="N45" s="138"/>
    </row>
    <row r="46" spans="1:14" ht="16">
      <c r="A46" s="420"/>
      <c r="B46" s="421"/>
      <c r="C46" s="423"/>
      <c r="D46" s="116" t="s">
        <v>28</v>
      </c>
      <c r="E46" s="277">
        <v>0.01</v>
      </c>
      <c r="F46" s="277">
        <v>0</v>
      </c>
      <c r="G46" s="277">
        <v>0.01</v>
      </c>
      <c r="H46" s="277">
        <v>0.01</v>
      </c>
      <c r="I46" s="277">
        <v>5.4014204073695874E-3</v>
      </c>
      <c r="J46" s="277">
        <v>0.52281</v>
      </c>
      <c r="K46" s="284" t="s">
        <v>490</v>
      </c>
      <c r="L46" s="283">
        <v>8.8000000000000003E-4</v>
      </c>
      <c r="M46" s="138"/>
      <c r="N46" s="138"/>
    </row>
    <row r="47" spans="1:14" ht="16">
      <c r="A47" s="420"/>
      <c r="B47" s="421"/>
      <c r="C47" s="423"/>
      <c r="D47" s="116" t="s">
        <v>29</v>
      </c>
      <c r="E47" s="277">
        <v>0</v>
      </c>
      <c r="F47" s="277">
        <v>0</v>
      </c>
      <c r="G47" s="277">
        <v>0</v>
      </c>
      <c r="H47" s="277">
        <v>0</v>
      </c>
      <c r="I47" s="277">
        <v>0.16726250103390281</v>
      </c>
      <c r="J47" s="277">
        <v>0</v>
      </c>
      <c r="K47" s="284" t="s">
        <v>490</v>
      </c>
      <c r="L47" s="283">
        <v>8.2100000000000006E-2</v>
      </c>
      <c r="M47" s="138"/>
      <c r="N47" s="138"/>
    </row>
    <row r="48" spans="1:14" ht="16">
      <c r="A48" s="420"/>
      <c r="B48" s="421"/>
      <c r="C48" s="424"/>
      <c r="D48" s="116" t="s">
        <v>30</v>
      </c>
      <c r="E48" s="277">
        <v>0.05</v>
      </c>
      <c r="F48" s="277">
        <v>0.06</v>
      </c>
      <c r="G48" s="277">
        <v>0.19</v>
      </c>
      <c r="H48" s="277">
        <v>0.03</v>
      </c>
      <c r="I48" s="277">
        <v>5.7798760479309361E-2</v>
      </c>
      <c r="J48" s="277">
        <v>0</v>
      </c>
      <c r="K48" s="284" t="s">
        <v>490</v>
      </c>
      <c r="L48" s="283">
        <v>0.25821</v>
      </c>
      <c r="M48" s="138"/>
      <c r="N48" s="138"/>
    </row>
    <row r="49" spans="1:14" ht="30" customHeight="1">
      <c r="A49" s="420"/>
      <c r="B49" s="419"/>
      <c r="C49" s="416" t="s">
        <v>48</v>
      </c>
      <c r="D49" s="417"/>
      <c r="E49" s="277">
        <v>0.1</v>
      </c>
      <c r="F49" s="277">
        <v>0.18</v>
      </c>
      <c r="G49" s="278">
        <v>7.0000000000000007E-2</v>
      </c>
      <c r="H49" s="278">
        <v>0.03</v>
      </c>
      <c r="I49" s="278">
        <v>0.15</v>
      </c>
      <c r="J49" s="278" t="s">
        <v>490</v>
      </c>
      <c r="K49" s="284" t="s">
        <v>490</v>
      </c>
      <c r="L49" s="284" t="s">
        <v>490</v>
      </c>
      <c r="M49" s="138"/>
      <c r="N49" s="138"/>
    </row>
    <row r="50" spans="1:14" ht="29.25" customHeight="1">
      <c r="A50" s="420"/>
      <c r="B50" s="414" t="s">
        <v>268</v>
      </c>
      <c r="C50" s="416" t="s">
        <v>43</v>
      </c>
      <c r="D50" s="417"/>
      <c r="E50" s="278" t="s">
        <v>490</v>
      </c>
      <c r="F50" s="278" t="s">
        <v>490</v>
      </c>
      <c r="G50" s="276">
        <v>0</v>
      </c>
      <c r="H50" s="276">
        <v>0</v>
      </c>
      <c r="I50" s="276">
        <v>0</v>
      </c>
      <c r="J50" s="276">
        <v>0</v>
      </c>
      <c r="K50" s="285">
        <v>0</v>
      </c>
      <c r="L50" s="286">
        <v>0</v>
      </c>
      <c r="M50" s="138"/>
      <c r="N50" s="138"/>
    </row>
    <row r="51" spans="1:14" ht="16">
      <c r="A51" s="420"/>
      <c r="B51" s="420"/>
      <c r="C51" s="422" t="s">
        <v>44</v>
      </c>
      <c r="D51" s="116" t="s">
        <v>255</v>
      </c>
      <c r="E51" s="278" t="s">
        <v>490</v>
      </c>
      <c r="F51" s="278" t="s">
        <v>490</v>
      </c>
      <c r="G51" s="276">
        <v>0</v>
      </c>
      <c r="H51" s="276">
        <v>0</v>
      </c>
      <c r="I51" s="276">
        <v>0</v>
      </c>
      <c r="J51" s="276">
        <v>0</v>
      </c>
      <c r="K51" s="284" t="s">
        <v>490</v>
      </c>
      <c r="L51" s="286">
        <v>0</v>
      </c>
      <c r="M51" s="138"/>
      <c r="N51" s="138"/>
    </row>
    <row r="52" spans="1:14" ht="16">
      <c r="A52" s="420"/>
      <c r="B52" s="420"/>
      <c r="C52" s="423"/>
      <c r="D52" s="116" t="s">
        <v>140</v>
      </c>
      <c r="E52" s="278" t="s">
        <v>490</v>
      </c>
      <c r="F52" s="278" t="s">
        <v>490</v>
      </c>
      <c r="G52" s="276">
        <v>0</v>
      </c>
      <c r="H52" s="276">
        <v>0</v>
      </c>
      <c r="I52" s="276">
        <v>0</v>
      </c>
      <c r="J52" s="276">
        <v>0</v>
      </c>
      <c r="K52" s="284" t="s">
        <v>490</v>
      </c>
      <c r="L52" s="286">
        <v>0</v>
      </c>
      <c r="M52" s="138"/>
      <c r="N52" s="138"/>
    </row>
    <row r="53" spans="1:14" ht="16">
      <c r="A53" s="420"/>
      <c r="B53" s="420"/>
      <c r="C53" s="423"/>
      <c r="D53" s="116" t="s">
        <v>29</v>
      </c>
      <c r="E53" s="278" t="s">
        <v>490</v>
      </c>
      <c r="F53" s="278" t="s">
        <v>490</v>
      </c>
      <c r="G53" s="276">
        <v>0</v>
      </c>
      <c r="H53" s="276">
        <v>0</v>
      </c>
      <c r="I53" s="276">
        <v>0</v>
      </c>
      <c r="J53" s="276">
        <v>0</v>
      </c>
      <c r="K53" s="284" t="s">
        <v>490</v>
      </c>
      <c r="L53" s="286">
        <v>0</v>
      </c>
      <c r="M53" s="138"/>
      <c r="N53" s="138"/>
    </row>
    <row r="54" spans="1:14" ht="16">
      <c r="A54" s="415"/>
      <c r="B54" s="415"/>
      <c r="C54" s="424"/>
      <c r="D54" s="116" t="s">
        <v>30</v>
      </c>
      <c r="E54" s="278" t="s">
        <v>490</v>
      </c>
      <c r="F54" s="278" t="s">
        <v>490</v>
      </c>
      <c r="G54" s="276">
        <v>0</v>
      </c>
      <c r="H54" s="276">
        <v>0</v>
      </c>
      <c r="I54" s="276">
        <v>0</v>
      </c>
      <c r="J54" s="276">
        <v>0</v>
      </c>
      <c r="K54" s="284" t="s">
        <v>490</v>
      </c>
      <c r="L54" s="286">
        <v>0</v>
      </c>
      <c r="M54" s="138"/>
      <c r="N54" s="138"/>
    </row>
    <row r="55" spans="1:14" ht="40.5" customHeight="1">
      <c r="A55" s="414" t="s">
        <v>50</v>
      </c>
      <c r="B55" s="416" t="s">
        <v>275</v>
      </c>
      <c r="C55" s="417"/>
      <c r="D55" s="418" t="s">
        <v>51</v>
      </c>
      <c r="E55" s="276">
        <v>24</v>
      </c>
      <c r="F55" s="276">
        <v>11</v>
      </c>
      <c r="G55" s="276">
        <v>16</v>
      </c>
      <c r="H55" s="276">
        <v>5</v>
      </c>
      <c r="I55" s="276">
        <v>1</v>
      </c>
      <c r="J55" s="276">
        <v>3</v>
      </c>
      <c r="K55" s="285">
        <v>0</v>
      </c>
      <c r="L55" s="286">
        <v>5</v>
      </c>
      <c r="M55" s="138"/>
      <c r="N55" s="138"/>
    </row>
    <row r="56" spans="1:14" ht="40.5" customHeight="1">
      <c r="A56" s="415"/>
      <c r="B56" s="427" t="s">
        <v>267</v>
      </c>
      <c r="C56" s="428"/>
      <c r="D56" s="419"/>
      <c r="E56" s="98">
        <v>7.1</v>
      </c>
      <c r="F56" s="98">
        <v>7.64</v>
      </c>
      <c r="G56" s="98">
        <v>6.43</v>
      </c>
      <c r="H56" s="98">
        <v>6.48</v>
      </c>
      <c r="I56" s="98">
        <v>3.68</v>
      </c>
      <c r="J56" s="98">
        <v>4.63</v>
      </c>
      <c r="K56" s="287">
        <v>8.3000000000000007</v>
      </c>
      <c r="L56" s="288">
        <v>5.01</v>
      </c>
      <c r="M56" s="138"/>
      <c r="N56" s="138"/>
    </row>
    <row r="57" spans="1:14" ht="107.25" customHeight="1">
      <c r="A57" s="375" t="s">
        <v>262</v>
      </c>
      <c r="B57" s="375"/>
      <c r="C57" s="375"/>
      <c r="D57" s="375"/>
      <c r="E57" s="375"/>
      <c r="F57" s="375"/>
      <c r="G57" s="375"/>
      <c r="H57" s="375"/>
      <c r="I57" s="375"/>
      <c r="J57" s="375"/>
      <c r="K57" s="375"/>
      <c r="L57" s="375"/>
    </row>
    <row r="58" spans="1:14">
      <c r="A58" s="165"/>
      <c r="B58" s="165"/>
      <c r="C58" s="165"/>
      <c r="D58" s="165"/>
      <c r="E58" s="165"/>
      <c r="F58" s="165"/>
      <c r="G58" s="165"/>
      <c r="H58" s="165"/>
      <c r="I58" s="165"/>
      <c r="J58" s="165"/>
      <c r="K58" s="260"/>
    </row>
    <row r="59" spans="1:14" ht="16">
      <c r="A59" s="118"/>
      <c r="B59" s="118"/>
      <c r="C59" s="118"/>
      <c r="D59" s="118"/>
      <c r="E59" s="118"/>
      <c r="F59" s="118"/>
      <c r="G59" s="118"/>
      <c r="H59" s="118"/>
      <c r="I59" s="118"/>
      <c r="J59" s="206"/>
      <c r="L59" s="261" t="s">
        <v>289</v>
      </c>
    </row>
  </sheetData>
  <mergeCells count="37">
    <mergeCell ref="K4:L4"/>
    <mergeCell ref="A57:L57"/>
    <mergeCell ref="A4:A5"/>
    <mergeCell ref="B4:B5"/>
    <mergeCell ref="C4:D5"/>
    <mergeCell ref="C22:D22"/>
    <mergeCell ref="C23:C26"/>
    <mergeCell ref="C49:D49"/>
    <mergeCell ref="C27:D27"/>
    <mergeCell ref="B28:B37"/>
    <mergeCell ref="C28:D28"/>
    <mergeCell ref="C29:C32"/>
    <mergeCell ref="C33:D33"/>
    <mergeCell ref="C34:C37"/>
    <mergeCell ref="B16:B27"/>
    <mergeCell ref="C16:D16"/>
    <mergeCell ref="C17:C20"/>
    <mergeCell ref="C21:D21"/>
    <mergeCell ref="C38:D38"/>
    <mergeCell ref="C39:C42"/>
    <mergeCell ref="C43:D43"/>
    <mergeCell ref="A55:A56"/>
    <mergeCell ref="B55:C55"/>
    <mergeCell ref="D55:D56"/>
    <mergeCell ref="A6:A54"/>
    <mergeCell ref="B6:B15"/>
    <mergeCell ref="C6:D6"/>
    <mergeCell ref="C7:C10"/>
    <mergeCell ref="C11:D11"/>
    <mergeCell ref="C12:C15"/>
    <mergeCell ref="B56:C56"/>
    <mergeCell ref="B38:B49"/>
    <mergeCell ref="C44:D44"/>
    <mergeCell ref="C45:C48"/>
    <mergeCell ref="B50:B54"/>
    <mergeCell ref="C50:D50"/>
    <mergeCell ref="C51:C54"/>
  </mergeCells>
  <phoneticPr fontId="2"/>
  <hyperlinks>
    <hyperlink ref="L59" location="説明・目次!A1" display="目次に戻る" xr:uid="{251FF46A-5928-E646-A866-900A298C110D}"/>
  </hyperlinks>
  <pageMargins left="0.70866141732283472" right="0.70866141732283472" top="0.74803149606299213" bottom="0.74803149606299213" header="0.31496062992125984" footer="0.31496062992125984"/>
  <pageSetup paperSize="9" scale="85" orientation="portrait" verticalDpi="300" r:id="rId1"/>
  <rowBreaks count="1" manualBreakCount="1">
    <brk id="37"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5BF62-FE2E-4F2B-A891-8C0DB9FD22D1}">
  <sheetPr>
    <tabColor theme="6" tint="-0.499984740745262"/>
    <pageSetUpPr fitToPage="1"/>
  </sheetPr>
  <dimension ref="A1:V10"/>
  <sheetViews>
    <sheetView view="pageBreakPreview" zoomScaleNormal="80" zoomScaleSheetLayoutView="100" workbookViewId="0">
      <selection activeCell="O10" sqref="O10"/>
    </sheetView>
  </sheetViews>
  <sheetFormatPr baseColWidth="10" defaultColWidth="9" defaultRowHeight="15"/>
  <cols>
    <col min="1" max="1" width="31.33203125" style="1" customWidth="1"/>
    <col min="2" max="14" width="10.33203125" style="1" customWidth="1"/>
    <col min="15" max="15" width="12" style="1" customWidth="1"/>
    <col min="16" max="23" width="10.33203125" style="1" customWidth="1"/>
    <col min="24" max="16384" width="9" style="1"/>
  </cols>
  <sheetData>
    <row r="1" spans="1:22" ht="22">
      <c r="A1" s="12" t="s">
        <v>61</v>
      </c>
    </row>
    <row r="3" spans="1:22">
      <c r="A3" s="257" t="s">
        <v>659</v>
      </c>
    </row>
    <row r="4" spans="1:22" ht="17">
      <c r="A4" s="38"/>
      <c r="B4" s="336" t="s">
        <v>10</v>
      </c>
      <c r="C4" s="336" t="s">
        <v>13</v>
      </c>
      <c r="D4" s="336" t="s">
        <v>14</v>
      </c>
      <c r="E4" s="336" t="s">
        <v>3</v>
      </c>
      <c r="F4" s="336" t="s">
        <v>4</v>
      </c>
      <c r="G4" s="336" t="s">
        <v>5</v>
      </c>
      <c r="H4" s="336" t="s">
        <v>6</v>
      </c>
      <c r="I4" s="336" t="s">
        <v>7</v>
      </c>
      <c r="J4" s="336" t="s">
        <v>8</v>
      </c>
      <c r="K4" s="336" t="s">
        <v>9</v>
      </c>
      <c r="L4" s="336" t="s">
        <v>57</v>
      </c>
      <c r="M4" s="336" t="s">
        <v>271</v>
      </c>
      <c r="N4" s="336" t="s">
        <v>807</v>
      </c>
      <c r="O4" s="336" t="s">
        <v>162</v>
      </c>
    </row>
    <row r="5" spans="1:22" ht="16">
      <c r="A5" s="38" t="s">
        <v>545</v>
      </c>
      <c r="B5" s="35">
        <v>9064</v>
      </c>
      <c r="C5" s="57">
        <v>10241</v>
      </c>
      <c r="D5" s="57">
        <v>10241</v>
      </c>
      <c r="E5" s="35">
        <v>10571</v>
      </c>
      <c r="F5" s="36">
        <v>11108</v>
      </c>
      <c r="G5" s="36">
        <v>11360</v>
      </c>
      <c r="H5" s="36">
        <v>11699</v>
      </c>
      <c r="I5" s="188">
        <v>11909</v>
      </c>
      <c r="J5" s="188">
        <v>11742</v>
      </c>
      <c r="K5" s="35">
        <v>11453</v>
      </c>
      <c r="L5" s="153">
        <v>11444</v>
      </c>
      <c r="M5" s="153">
        <v>11396</v>
      </c>
      <c r="N5" s="153">
        <v>11226</v>
      </c>
      <c r="O5" s="184" t="s">
        <v>198</v>
      </c>
      <c r="P5" s="108"/>
      <c r="Q5" s="108"/>
      <c r="R5" s="65"/>
      <c r="S5" s="185"/>
      <c r="T5" s="106"/>
      <c r="U5" s="106"/>
      <c r="V5" s="65"/>
    </row>
    <row r="6" spans="1:22" ht="32">
      <c r="A6" s="38" t="s">
        <v>63</v>
      </c>
      <c r="B6" s="38">
        <v>0</v>
      </c>
      <c r="C6" s="37">
        <v>-10</v>
      </c>
      <c r="D6" s="37">
        <v>-10</v>
      </c>
      <c r="E6" s="38">
        <v>-14</v>
      </c>
      <c r="F6" s="38">
        <v>-15</v>
      </c>
      <c r="G6" s="38">
        <v>-17</v>
      </c>
      <c r="H6" s="38">
        <v>-14</v>
      </c>
      <c r="I6" s="38">
        <v>-14</v>
      </c>
      <c r="J6" s="38">
        <v>-17</v>
      </c>
      <c r="K6" s="38">
        <v>-18</v>
      </c>
      <c r="L6" s="153">
        <v>-11</v>
      </c>
      <c r="M6" s="184" t="s">
        <v>199</v>
      </c>
      <c r="N6" s="184" t="s">
        <v>199</v>
      </c>
      <c r="O6" s="53" t="s">
        <v>198</v>
      </c>
      <c r="S6" s="106"/>
      <c r="T6" s="106"/>
      <c r="U6" s="106"/>
      <c r="V6" s="106"/>
    </row>
    <row r="7" spans="1:22" ht="16">
      <c r="A7" s="38" t="s">
        <v>663</v>
      </c>
      <c r="B7" s="186"/>
      <c r="C7" s="187"/>
      <c r="D7" s="187"/>
      <c r="E7" s="186"/>
      <c r="F7" s="186"/>
      <c r="G7" s="186"/>
      <c r="H7" s="186"/>
      <c r="I7" s="38">
        <v>0</v>
      </c>
      <c r="J7" s="49">
        <v>-1.4</v>
      </c>
      <c r="K7" s="49">
        <v>-3.8</v>
      </c>
      <c r="L7" s="155">
        <v>-3.9</v>
      </c>
      <c r="M7" s="258">
        <v>-4</v>
      </c>
      <c r="N7" s="258">
        <v>-6</v>
      </c>
      <c r="O7" s="259">
        <v>-22</v>
      </c>
      <c r="S7" s="106"/>
      <c r="T7" s="106"/>
      <c r="U7" s="106"/>
      <c r="V7" s="106"/>
    </row>
    <row r="8" spans="1:22" ht="30" customHeight="1">
      <c r="A8" s="345" t="s">
        <v>418</v>
      </c>
      <c r="B8" s="345"/>
      <c r="C8" s="345"/>
      <c r="D8" s="345"/>
      <c r="E8" s="345"/>
      <c r="F8" s="345"/>
      <c r="G8" s="345"/>
      <c r="H8" s="345"/>
      <c r="I8" s="345"/>
      <c r="J8" s="345"/>
      <c r="K8" s="345"/>
      <c r="L8" s="345"/>
      <c r="M8" s="345"/>
      <c r="N8" s="345"/>
      <c r="O8" s="345"/>
    </row>
    <row r="10" spans="1:22" ht="16">
      <c r="O10" s="158" t="s">
        <v>289</v>
      </c>
    </row>
  </sheetData>
  <mergeCells count="1">
    <mergeCell ref="A8:O8"/>
  </mergeCells>
  <phoneticPr fontId="2"/>
  <hyperlinks>
    <hyperlink ref="O10" location="説明・目次!A1" display="目次に戻る" xr:uid="{E04D93BA-64C5-4156-9A6F-A2500EF20B8D}"/>
  </hyperlinks>
  <pageMargins left="0.70866141732283472" right="0.70866141732283472" top="0.74803149606299213" bottom="0.74803149606299213" header="0.31496062992125984" footer="0.31496062992125984"/>
  <pageSetup paperSize="9" scale="46" fitToHeight="0" orientation="portrait"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68E34-58A9-403D-8113-F48C35F86E88}">
  <sheetPr>
    <tabColor theme="4" tint="-0.499984740745262"/>
  </sheetPr>
  <dimension ref="A1:Y20"/>
  <sheetViews>
    <sheetView view="pageBreakPreview" zoomScaleNormal="100" zoomScaleSheetLayoutView="100" workbookViewId="0"/>
  </sheetViews>
  <sheetFormatPr baseColWidth="10" defaultColWidth="9" defaultRowHeight="15"/>
  <cols>
    <col min="1" max="1" width="4" style="20" customWidth="1"/>
    <col min="2" max="2" width="5.5" style="20" customWidth="1"/>
    <col min="3" max="3" width="6" style="20" customWidth="1"/>
    <col min="4" max="11" width="7" style="20" customWidth="1"/>
    <col min="12" max="12" width="9" style="20" customWidth="1"/>
    <col min="13" max="14" width="9.83203125" style="20" customWidth="1"/>
    <col min="15" max="18" width="10.33203125" style="20" customWidth="1"/>
    <col min="19" max="16384" width="9" style="20"/>
  </cols>
  <sheetData>
    <row r="1" spans="1:25" ht="22">
      <c r="A1" s="160" t="s">
        <v>60</v>
      </c>
      <c r="B1" s="10"/>
      <c r="C1" s="10"/>
      <c r="D1" s="10"/>
      <c r="E1" s="10"/>
      <c r="F1" s="10"/>
      <c r="G1" s="10"/>
      <c r="H1" s="10"/>
      <c r="I1" s="10"/>
      <c r="J1" s="10"/>
      <c r="K1" s="10"/>
      <c r="L1" s="10"/>
      <c r="M1" s="10"/>
    </row>
    <row r="2" spans="1:25">
      <c r="D2" s="148"/>
      <c r="E2" s="148"/>
    </row>
    <row r="3" spans="1:25">
      <c r="A3" s="2" t="s">
        <v>731</v>
      </c>
    </row>
    <row r="4" spans="1:25" ht="16">
      <c r="A4" s="437" t="s">
        <v>54</v>
      </c>
      <c r="B4" s="440" t="s">
        <v>39</v>
      </c>
      <c r="C4" s="440" t="s">
        <v>38</v>
      </c>
      <c r="D4" s="22" t="s">
        <v>35</v>
      </c>
      <c r="E4" s="22" t="s">
        <v>24</v>
      </c>
      <c r="F4" s="22" t="s">
        <v>25</v>
      </c>
      <c r="G4" s="22" t="s">
        <v>26</v>
      </c>
      <c r="H4" s="21" t="s">
        <v>9</v>
      </c>
      <c r="I4" s="21" t="s">
        <v>57</v>
      </c>
      <c r="J4" s="21" t="s">
        <v>271</v>
      </c>
      <c r="K4" s="442" t="s">
        <v>380</v>
      </c>
      <c r="L4" s="443"/>
      <c r="M4" s="14"/>
      <c r="N4" s="14"/>
      <c r="W4" s="14"/>
      <c r="X4" s="14"/>
      <c r="Y4" s="14"/>
    </row>
    <row r="5" spans="1:25" ht="14.25" customHeight="1">
      <c r="A5" s="437"/>
      <c r="B5" s="440"/>
      <c r="C5" s="440"/>
      <c r="D5" s="116" t="s">
        <v>40</v>
      </c>
      <c r="E5" s="116" t="s">
        <v>40</v>
      </c>
      <c r="F5" s="116" t="s">
        <v>40</v>
      </c>
      <c r="G5" s="116" t="s">
        <v>40</v>
      </c>
      <c r="H5" s="116" t="s">
        <v>40</v>
      </c>
      <c r="I5" s="116" t="s">
        <v>272</v>
      </c>
      <c r="J5" s="116" t="s">
        <v>272</v>
      </c>
      <c r="K5" s="172" t="s">
        <v>41</v>
      </c>
      <c r="L5" s="172" t="s">
        <v>272</v>
      </c>
    </row>
    <row r="6" spans="1:25" ht="81.75" customHeight="1">
      <c r="A6" s="440" t="s">
        <v>53</v>
      </c>
      <c r="B6" s="441" t="s">
        <v>55</v>
      </c>
      <c r="C6" s="183" t="s">
        <v>56</v>
      </c>
      <c r="D6" s="116">
        <v>6</v>
      </c>
      <c r="E6" s="116">
        <v>3</v>
      </c>
      <c r="F6" s="116">
        <v>6</v>
      </c>
      <c r="G6" s="116">
        <v>6</v>
      </c>
      <c r="H6" s="116">
        <v>7</v>
      </c>
      <c r="I6" s="25">
        <v>2</v>
      </c>
      <c r="J6" s="25">
        <v>5</v>
      </c>
      <c r="K6" s="25" t="s">
        <v>273</v>
      </c>
      <c r="L6" s="25">
        <v>5</v>
      </c>
      <c r="M6" s="138"/>
    </row>
    <row r="7" spans="1:25" ht="55.5" customHeight="1">
      <c r="A7" s="440"/>
      <c r="B7" s="441"/>
      <c r="C7" s="183" t="s">
        <v>236</v>
      </c>
      <c r="D7" s="116">
        <v>1</v>
      </c>
      <c r="E7" s="116">
        <v>0</v>
      </c>
      <c r="F7" s="116">
        <v>0</v>
      </c>
      <c r="G7" s="116">
        <v>0</v>
      </c>
      <c r="H7" s="116">
        <v>0</v>
      </c>
      <c r="I7" s="25">
        <v>0</v>
      </c>
      <c r="J7" s="25">
        <v>0</v>
      </c>
      <c r="K7" s="25" t="s">
        <v>273</v>
      </c>
      <c r="L7" s="25">
        <v>0</v>
      </c>
      <c r="M7" s="138"/>
    </row>
    <row r="8" spans="1:25" ht="15" customHeight="1">
      <c r="A8" s="374" t="s">
        <v>256</v>
      </c>
      <c r="B8" s="374"/>
      <c r="C8" s="374"/>
      <c r="D8" s="374"/>
      <c r="E8" s="374"/>
      <c r="F8" s="374"/>
      <c r="G8" s="374"/>
      <c r="H8" s="374"/>
      <c r="I8" s="374"/>
      <c r="J8" s="374"/>
      <c r="K8" s="374"/>
      <c r="L8" s="374"/>
      <c r="M8" s="14"/>
      <c r="N8" s="14"/>
      <c r="O8" s="14"/>
      <c r="P8" s="14"/>
      <c r="Q8" s="14"/>
      <c r="R8" s="14"/>
      <c r="S8" s="14"/>
      <c r="T8" s="14"/>
      <c r="U8" s="14"/>
      <c r="V8" s="14"/>
    </row>
    <row r="9" spans="1:25">
      <c r="A9" s="118"/>
      <c r="B9" s="118"/>
      <c r="C9" s="118"/>
      <c r="D9" s="118"/>
      <c r="E9" s="118"/>
      <c r="F9" s="118"/>
      <c r="G9" s="118"/>
      <c r="H9" s="118"/>
      <c r="I9" s="118"/>
      <c r="J9" s="118"/>
      <c r="K9" s="118"/>
      <c r="L9" s="118"/>
      <c r="M9" s="118"/>
      <c r="N9" s="118"/>
      <c r="O9" s="118"/>
      <c r="P9" s="118"/>
      <c r="Q9" s="118"/>
      <c r="R9" s="118"/>
      <c r="S9" s="118"/>
      <c r="T9" s="118"/>
      <c r="U9" s="118"/>
      <c r="V9" s="118"/>
    </row>
    <row r="10" spans="1:25">
      <c r="A10" s="23" t="s">
        <v>738</v>
      </c>
      <c r="B10" s="118"/>
      <c r="C10" s="118"/>
      <c r="D10" s="118"/>
      <c r="E10" s="118"/>
      <c r="F10" s="118"/>
      <c r="G10" s="118"/>
      <c r="H10" s="118"/>
      <c r="I10" s="118"/>
      <c r="J10" s="118"/>
      <c r="K10" s="118"/>
      <c r="L10" s="118"/>
      <c r="M10" s="118"/>
      <c r="N10" s="118"/>
      <c r="O10" s="118"/>
      <c r="P10" s="118"/>
      <c r="Q10" s="118"/>
      <c r="R10" s="118"/>
      <c r="S10" s="118"/>
      <c r="T10" s="118"/>
      <c r="U10" s="118"/>
      <c r="V10" s="118"/>
    </row>
    <row r="11" spans="1:25">
      <c r="A11" s="437" t="s">
        <v>428</v>
      </c>
      <c r="B11" s="437"/>
      <c r="C11" s="437"/>
      <c r="D11" s="198" t="s">
        <v>739</v>
      </c>
      <c r="E11" s="199"/>
      <c r="F11" s="199"/>
      <c r="G11" s="199"/>
      <c r="H11" s="199"/>
      <c r="I11" s="199"/>
      <c r="J11" s="199"/>
      <c r="K11" s="199"/>
      <c r="L11" s="199"/>
      <c r="M11" s="23"/>
      <c r="N11" s="23"/>
      <c r="O11" s="118"/>
      <c r="P11" s="23"/>
      <c r="Q11" s="23"/>
      <c r="R11" s="23"/>
      <c r="S11" s="23"/>
      <c r="T11" s="23"/>
      <c r="U11" s="23"/>
      <c r="V11" s="23"/>
    </row>
    <row r="12" spans="1:25">
      <c r="A12" s="437" t="s">
        <v>429</v>
      </c>
      <c r="B12" s="437"/>
      <c r="C12" s="437"/>
      <c r="D12" s="200" t="s">
        <v>740</v>
      </c>
      <c r="E12" s="200"/>
      <c r="F12" s="200"/>
      <c r="G12" s="200"/>
      <c r="H12" s="200"/>
      <c r="I12" s="200"/>
      <c r="J12" s="200"/>
      <c r="K12" s="200"/>
      <c r="L12" s="200"/>
      <c r="M12" s="23"/>
      <c r="N12" s="23"/>
      <c r="O12" s="23"/>
      <c r="P12" s="23"/>
      <c r="Q12" s="23"/>
      <c r="R12" s="23"/>
      <c r="S12" s="23"/>
      <c r="T12" s="23"/>
      <c r="U12" s="23"/>
      <c r="V12" s="23"/>
    </row>
    <row r="13" spans="1:25">
      <c r="A13" s="437"/>
      <c r="B13" s="437"/>
      <c r="C13" s="437"/>
      <c r="D13" s="23" t="s">
        <v>741</v>
      </c>
      <c r="E13" s="23"/>
      <c r="F13" s="23"/>
      <c r="G13" s="23"/>
      <c r="H13" s="23"/>
      <c r="I13" s="23"/>
      <c r="J13" s="23"/>
      <c r="K13" s="23"/>
      <c r="L13" s="23"/>
      <c r="M13" s="23"/>
      <c r="N13" s="23"/>
      <c r="O13" s="23"/>
      <c r="P13" s="23"/>
      <c r="Q13" s="23"/>
      <c r="R13" s="23"/>
      <c r="S13" s="23"/>
      <c r="T13" s="23"/>
      <c r="U13" s="23"/>
      <c r="V13" s="23"/>
    </row>
    <row r="14" spans="1:25">
      <c r="A14" s="437"/>
      <c r="B14" s="437"/>
      <c r="C14" s="437"/>
      <c r="D14" s="23" t="s">
        <v>742</v>
      </c>
      <c r="E14" s="23"/>
      <c r="F14" s="23"/>
      <c r="G14" s="23"/>
      <c r="H14" s="23"/>
      <c r="I14" s="23"/>
      <c r="J14" s="23"/>
      <c r="K14" s="23"/>
      <c r="L14" s="23"/>
      <c r="M14" s="23"/>
      <c r="N14" s="23"/>
      <c r="O14" s="23"/>
      <c r="P14" s="23"/>
      <c r="Q14" s="23"/>
      <c r="R14" s="23"/>
      <c r="S14" s="23"/>
      <c r="T14" s="23"/>
      <c r="U14" s="23"/>
      <c r="V14" s="23"/>
    </row>
    <row r="15" spans="1:25">
      <c r="A15" s="437"/>
      <c r="B15" s="437"/>
      <c r="C15" s="437"/>
      <c r="D15" s="23" t="s">
        <v>743</v>
      </c>
      <c r="E15" s="23"/>
      <c r="F15" s="23"/>
      <c r="G15" s="23"/>
      <c r="H15" s="23"/>
      <c r="I15" s="23"/>
      <c r="J15" s="23"/>
      <c r="K15" s="23"/>
      <c r="L15" s="23"/>
      <c r="M15" s="23"/>
      <c r="N15" s="23"/>
      <c r="O15" s="23"/>
      <c r="P15" s="23"/>
      <c r="Q15" s="23"/>
      <c r="R15" s="23"/>
      <c r="S15" s="23"/>
      <c r="T15" s="23"/>
      <c r="U15" s="23"/>
      <c r="V15" s="23"/>
    </row>
    <row r="16" spans="1:25">
      <c r="A16" s="437"/>
      <c r="B16" s="437"/>
      <c r="C16" s="437"/>
      <c r="D16" s="201" t="s">
        <v>744</v>
      </c>
      <c r="E16" s="201"/>
      <c r="F16" s="201"/>
      <c r="G16" s="201"/>
      <c r="H16" s="201"/>
      <c r="I16" s="201"/>
      <c r="J16" s="201"/>
      <c r="K16" s="201"/>
      <c r="L16" s="201"/>
      <c r="M16" s="23"/>
      <c r="N16" s="23"/>
      <c r="O16" s="23"/>
      <c r="P16" s="23"/>
      <c r="Q16" s="23"/>
      <c r="R16" s="23"/>
      <c r="S16" s="23"/>
      <c r="T16" s="23"/>
      <c r="U16" s="23"/>
      <c r="V16" s="23"/>
    </row>
    <row r="17" spans="1:22">
      <c r="A17" s="438" t="s">
        <v>430</v>
      </c>
      <c r="B17" s="438"/>
      <c r="C17" s="434"/>
      <c r="D17" s="202" t="s">
        <v>745</v>
      </c>
      <c r="E17" s="200"/>
      <c r="F17" s="200"/>
      <c r="G17" s="200"/>
      <c r="H17" s="200"/>
      <c r="I17" s="200"/>
      <c r="J17" s="200"/>
      <c r="K17" s="200"/>
      <c r="L17" s="200"/>
      <c r="M17" s="23"/>
      <c r="N17" s="23"/>
      <c r="O17" s="23"/>
      <c r="P17" s="23"/>
      <c r="Q17" s="23"/>
      <c r="R17" s="23"/>
      <c r="S17" s="23"/>
      <c r="T17" s="23"/>
      <c r="U17" s="23"/>
      <c r="V17" s="23"/>
    </row>
    <row r="18" spans="1:22">
      <c r="A18" s="439"/>
      <c r="B18" s="439"/>
      <c r="C18" s="436"/>
      <c r="D18" s="203" t="s">
        <v>746</v>
      </c>
      <c r="E18" s="201"/>
      <c r="F18" s="201"/>
      <c r="G18" s="201"/>
      <c r="H18" s="201"/>
      <c r="I18" s="201"/>
      <c r="J18" s="201"/>
      <c r="K18" s="201"/>
      <c r="L18" s="201"/>
      <c r="M18" s="23"/>
      <c r="N18" s="23"/>
      <c r="O18" s="23"/>
      <c r="P18" s="23"/>
      <c r="Q18" s="23"/>
      <c r="R18" s="23"/>
      <c r="S18" s="23"/>
      <c r="T18" s="23"/>
      <c r="U18" s="23"/>
      <c r="V18" s="23"/>
    </row>
    <row r="19" spans="1:22">
      <c r="A19" s="144"/>
      <c r="B19" s="144"/>
      <c r="C19" s="144"/>
      <c r="D19" s="23"/>
      <c r="E19" s="23"/>
      <c r="F19" s="23"/>
      <c r="G19" s="23"/>
      <c r="H19" s="23"/>
      <c r="I19" s="23"/>
      <c r="J19" s="23"/>
      <c r="K19" s="23"/>
      <c r="L19" s="23"/>
      <c r="M19" s="23"/>
      <c r="N19" s="23"/>
      <c r="O19" s="23"/>
      <c r="P19" s="23"/>
      <c r="Q19" s="23"/>
      <c r="R19" s="23"/>
      <c r="S19" s="23"/>
      <c r="T19" s="23"/>
      <c r="U19" s="23"/>
      <c r="V19" s="23"/>
    </row>
    <row r="20" spans="1:22" ht="16">
      <c r="A20" s="118"/>
      <c r="B20" s="118"/>
      <c r="C20" s="118"/>
      <c r="D20" s="118"/>
      <c r="E20" s="118"/>
      <c r="F20" s="118"/>
      <c r="G20" s="118"/>
      <c r="H20" s="118"/>
      <c r="I20" s="118"/>
      <c r="J20" s="118"/>
      <c r="K20" s="118"/>
      <c r="L20" s="158" t="s">
        <v>289</v>
      </c>
      <c r="M20" s="118"/>
      <c r="N20" s="118"/>
      <c r="O20" s="118"/>
      <c r="P20" s="118"/>
      <c r="Q20" s="118"/>
      <c r="R20" s="118"/>
      <c r="S20" s="118"/>
      <c r="T20" s="118"/>
      <c r="U20" s="118"/>
      <c r="V20" s="118"/>
    </row>
  </sheetData>
  <mergeCells count="10">
    <mergeCell ref="A11:C11"/>
    <mergeCell ref="A12:C16"/>
    <mergeCell ref="A17:C18"/>
    <mergeCell ref="A4:A5"/>
    <mergeCell ref="B4:B5"/>
    <mergeCell ref="C4:C5"/>
    <mergeCell ref="A6:A7"/>
    <mergeCell ref="B6:B7"/>
    <mergeCell ref="A8:L8"/>
    <mergeCell ref="K4:L4"/>
  </mergeCells>
  <phoneticPr fontId="2"/>
  <hyperlinks>
    <hyperlink ref="L20" location="説明・目次!A1" display="目次に戻る" xr:uid="{FD77FF65-C67F-4BAD-A2BE-FDECA993EB61}"/>
  </hyperlinks>
  <pageMargins left="0.70866141732283472" right="0.70866141732283472" top="0.74803149606299213" bottom="0.74803149606299213" header="0.31496062992125984" footer="0.31496062992125984"/>
  <pageSetup paperSize="9" scale="89" orientation="portrait" verticalDpi="300" r:id="rId1"/>
  <colBreaks count="1" manualBreakCount="1">
    <brk id="18" max="1048575" man="1"/>
  </col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C5925-06DD-4A9A-B1F2-BB9E1D733196}">
  <sheetPr>
    <tabColor theme="4" tint="-0.499984740745262"/>
  </sheetPr>
  <dimension ref="A1:W31"/>
  <sheetViews>
    <sheetView view="pageBreakPreview" zoomScaleNormal="100" zoomScaleSheetLayoutView="100" workbookViewId="0"/>
  </sheetViews>
  <sheetFormatPr baseColWidth="10" defaultColWidth="9" defaultRowHeight="15"/>
  <cols>
    <col min="1" max="1" width="18.5" style="20" customWidth="1"/>
    <col min="2" max="10" width="8.5" style="20" customWidth="1"/>
    <col min="11" max="11" width="9.83203125" style="20" customWidth="1"/>
    <col min="12" max="12" width="11" style="20" customWidth="1"/>
    <col min="13" max="15" width="9.83203125" style="20" customWidth="1"/>
    <col min="16" max="19" width="10.33203125" style="20" customWidth="1"/>
    <col min="20" max="16384" width="9" style="20"/>
  </cols>
  <sheetData>
    <row r="1" spans="1:23" ht="22">
      <c r="A1" s="160" t="s">
        <v>60</v>
      </c>
      <c r="B1" s="10"/>
      <c r="C1" s="10"/>
      <c r="D1" s="10"/>
      <c r="E1" s="10"/>
      <c r="F1" s="10"/>
      <c r="G1" s="10"/>
      <c r="H1" s="10"/>
      <c r="I1" s="10"/>
      <c r="J1" s="10"/>
      <c r="K1" s="10"/>
      <c r="L1" s="10"/>
      <c r="M1" s="10"/>
      <c r="N1" s="10"/>
    </row>
    <row r="2" spans="1:23">
      <c r="D2" s="148"/>
      <c r="E2" s="148"/>
    </row>
    <row r="3" spans="1:23">
      <c r="A3" s="15" t="s">
        <v>725</v>
      </c>
    </row>
    <row r="4" spans="1:23" ht="16">
      <c r="A4" s="116"/>
      <c r="B4" s="121" t="s">
        <v>34</v>
      </c>
      <c r="C4" s="121" t="s">
        <v>35</v>
      </c>
      <c r="D4" s="121" t="s">
        <v>24</v>
      </c>
      <c r="E4" s="121" t="s">
        <v>25</v>
      </c>
      <c r="F4" s="121" t="s">
        <v>26</v>
      </c>
      <c r="G4" s="114" t="s">
        <v>9</v>
      </c>
      <c r="H4" s="114" t="s">
        <v>57</v>
      </c>
      <c r="I4" s="114" t="s">
        <v>271</v>
      </c>
      <c r="J4" s="114" t="s">
        <v>380</v>
      </c>
      <c r="K4" s="137"/>
      <c r="L4" s="137"/>
      <c r="M4" s="137"/>
      <c r="T4" s="14"/>
      <c r="U4" s="14"/>
      <c r="V4" s="14"/>
      <c r="W4" s="14"/>
    </row>
    <row r="5" spans="1:23">
      <c r="A5" s="26" t="s">
        <v>155</v>
      </c>
      <c r="B5" s="34"/>
      <c r="C5" s="34"/>
      <c r="D5" s="34"/>
      <c r="E5" s="34"/>
      <c r="F5" s="34"/>
      <c r="G5" s="28"/>
      <c r="H5" s="28"/>
      <c r="I5" s="28"/>
      <c r="J5" s="28"/>
      <c r="K5" s="128"/>
      <c r="L5" s="128"/>
      <c r="M5" s="79"/>
      <c r="T5" s="79"/>
      <c r="U5" s="79"/>
      <c r="V5" s="79"/>
      <c r="W5" s="79"/>
    </row>
    <row r="6" spans="1:23">
      <c r="A6" s="116" t="s">
        <v>156</v>
      </c>
      <c r="B6" s="25">
        <v>147</v>
      </c>
      <c r="C6" s="25">
        <v>154</v>
      </c>
      <c r="D6" s="25">
        <v>154</v>
      </c>
      <c r="E6" s="25">
        <v>151</v>
      </c>
      <c r="F6" s="24">
        <v>202</v>
      </c>
      <c r="G6" s="24">
        <v>185</v>
      </c>
      <c r="H6" s="24">
        <v>185</v>
      </c>
      <c r="I6" s="24">
        <v>250</v>
      </c>
      <c r="J6" s="24">
        <v>247</v>
      </c>
      <c r="K6" s="128"/>
      <c r="L6" s="128"/>
      <c r="M6" s="79"/>
      <c r="T6" s="79"/>
      <c r="U6" s="79"/>
      <c r="V6" s="79"/>
      <c r="W6" s="79"/>
    </row>
    <row r="7" spans="1:23" ht="16">
      <c r="A7" s="122" t="s">
        <v>157</v>
      </c>
      <c r="B7" s="25">
        <v>2</v>
      </c>
      <c r="C7" s="25">
        <v>3</v>
      </c>
      <c r="D7" s="25">
        <v>2</v>
      </c>
      <c r="E7" s="25">
        <v>2</v>
      </c>
      <c r="F7" s="24">
        <v>2</v>
      </c>
      <c r="G7" s="25">
        <v>2</v>
      </c>
      <c r="H7" s="25">
        <v>4</v>
      </c>
      <c r="I7" s="25">
        <v>4</v>
      </c>
      <c r="J7" s="25">
        <v>1</v>
      </c>
      <c r="K7" s="134"/>
      <c r="L7" s="134"/>
      <c r="M7" s="133"/>
      <c r="T7" s="133"/>
      <c r="U7" s="133"/>
      <c r="V7" s="133"/>
      <c r="W7" s="133"/>
    </row>
    <row r="8" spans="1:23" ht="16">
      <c r="A8" s="122" t="s">
        <v>158</v>
      </c>
      <c r="B8" s="126">
        <v>4.84</v>
      </c>
      <c r="C8" s="126">
        <v>4.88</v>
      </c>
      <c r="D8" s="126">
        <v>4.87</v>
      </c>
      <c r="E8" s="126">
        <v>4.88</v>
      </c>
      <c r="F8" s="127">
        <v>4.92</v>
      </c>
      <c r="G8" s="126">
        <v>4.92</v>
      </c>
      <c r="H8" s="126">
        <v>4.91</v>
      </c>
      <c r="I8" s="126">
        <v>4.26</v>
      </c>
      <c r="J8" s="126">
        <v>4.21</v>
      </c>
      <c r="K8" s="125"/>
      <c r="L8" s="125"/>
      <c r="M8" s="124"/>
      <c r="T8" s="124"/>
      <c r="U8" s="124"/>
      <c r="V8" s="124"/>
      <c r="W8" s="124"/>
    </row>
    <row r="9" spans="1:23">
      <c r="A9" s="26" t="s">
        <v>153</v>
      </c>
      <c r="B9" s="34"/>
      <c r="C9" s="34"/>
      <c r="D9" s="34"/>
      <c r="E9" s="34"/>
      <c r="F9" s="34"/>
      <c r="G9" s="28"/>
      <c r="H9" s="28"/>
      <c r="I9" s="28"/>
      <c r="J9" s="28"/>
      <c r="K9" s="128"/>
      <c r="L9" s="128"/>
      <c r="M9" s="79"/>
      <c r="T9" s="79"/>
      <c r="U9" s="79"/>
      <c r="V9" s="79"/>
      <c r="W9" s="79"/>
    </row>
    <row r="10" spans="1:23">
      <c r="A10" s="116" t="s">
        <v>156</v>
      </c>
      <c r="B10" s="25">
        <v>130</v>
      </c>
      <c r="C10" s="25">
        <v>147</v>
      </c>
      <c r="D10" s="25">
        <v>128</v>
      </c>
      <c r="E10" s="25">
        <v>124</v>
      </c>
      <c r="F10" s="24">
        <v>159</v>
      </c>
      <c r="G10" s="24">
        <v>163</v>
      </c>
      <c r="H10" s="24">
        <v>168</v>
      </c>
      <c r="I10" s="24">
        <v>161</v>
      </c>
      <c r="J10" s="24">
        <v>193</v>
      </c>
      <c r="K10" s="128"/>
      <c r="L10" s="128"/>
      <c r="M10" s="79"/>
      <c r="T10" s="79"/>
      <c r="U10" s="79"/>
      <c r="V10" s="79"/>
      <c r="W10" s="79"/>
    </row>
    <row r="11" spans="1:23" ht="16">
      <c r="A11" s="122" t="s">
        <v>157</v>
      </c>
      <c r="B11" s="25">
        <v>5</v>
      </c>
      <c r="C11" s="25">
        <v>4</v>
      </c>
      <c r="D11" s="25">
        <v>4</v>
      </c>
      <c r="E11" s="25">
        <v>4</v>
      </c>
      <c r="F11" s="24">
        <v>8</v>
      </c>
      <c r="G11" s="25">
        <v>3</v>
      </c>
      <c r="H11" s="25">
        <v>3</v>
      </c>
      <c r="I11" s="25">
        <v>1</v>
      </c>
      <c r="J11" s="25">
        <v>0</v>
      </c>
      <c r="K11" s="134"/>
      <c r="L11" s="134"/>
      <c r="M11" s="133"/>
      <c r="T11" s="133"/>
      <c r="U11" s="133"/>
      <c r="V11" s="133"/>
      <c r="W11" s="133"/>
    </row>
    <row r="12" spans="1:23" ht="16">
      <c r="A12" s="122" t="s">
        <v>158</v>
      </c>
      <c r="B12" s="126">
        <v>4.8899999999999997</v>
      </c>
      <c r="C12" s="126">
        <v>4.95</v>
      </c>
      <c r="D12" s="126">
        <v>4.96</v>
      </c>
      <c r="E12" s="126">
        <v>4.9400000000000004</v>
      </c>
      <c r="F12" s="127">
        <v>4.92</v>
      </c>
      <c r="G12" s="126">
        <v>4.95</v>
      </c>
      <c r="H12" s="126">
        <v>4.9800000000000004</v>
      </c>
      <c r="I12" s="126">
        <v>4.7</v>
      </c>
      <c r="J12" s="126">
        <v>4.53</v>
      </c>
      <c r="K12" s="125"/>
      <c r="L12" s="125"/>
      <c r="M12" s="124"/>
      <c r="T12" s="124"/>
      <c r="U12" s="124"/>
      <c r="V12" s="124"/>
      <c r="W12" s="124"/>
    </row>
    <row r="13" spans="1:23" ht="16">
      <c r="A13" s="27" t="s">
        <v>154</v>
      </c>
      <c r="B13" s="34"/>
      <c r="C13" s="34"/>
      <c r="D13" s="34"/>
      <c r="E13" s="34"/>
      <c r="F13" s="34"/>
      <c r="G13" s="34"/>
      <c r="H13" s="34"/>
      <c r="I13" s="34"/>
      <c r="J13" s="34"/>
      <c r="K13" s="134"/>
      <c r="L13" s="134"/>
      <c r="M13" s="133"/>
      <c r="T13" s="133"/>
      <c r="U13" s="133"/>
      <c r="V13" s="133"/>
      <c r="W13" s="133"/>
    </row>
    <row r="14" spans="1:23">
      <c r="A14" s="116" t="s">
        <v>156</v>
      </c>
      <c r="B14" s="25">
        <v>308</v>
      </c>
      <c r="C14" s="25">
        <v>174</v>
      </c>
      <c r="D14" s="25">
        <v>181</v>
      </c>
      <c r="E14" s="25">
        <v>184</v>
      </c>
      <c r="F14" s="24">
        <v>249</v>
      </c>
      <c r="G14" s="24">
        <v>250</v>
      </c>
      <c r="H14" s="24">
        <v>245</v>
      </c>
      <c r="I14" s="24">
        <v>249</v>
      </c>
      <c r="J14" s="24">
        <v>235</v>
      </c>
      <c r="K14" s="128"/>
      <c r="L14" s="128"/>
      <c r="M14" s="79"/>
      <c r="T14" s="79"/>
      <c r="U14" s="79"/>
      <c r="V14" s="79"/>
      <c r="W14" s="79"/>
    </row>
    <row r="15" spans="1:23" ht="16">
      <c r="A15" s="122" t="s">
        <v>157</v>
      </c>
      <c r="B15" s="25">
        <v>8</v>
      </c>
      <c r="C15" s="25">
        <v>2</v>
      </c>
      <c r="D15" s="25">
        <v>3</v>
      </c>
      <c r="E15" s="25">
        <v>2</v>
      </c>
      <c r="F15" s="24">
        <v>1</v>
      </c>
      <c r="G15" s="25">
        <v>1</v>
      </c>
      <c r="H15" s="25">
        <v>4</v>
      </c>
      <c r="I15" s="25">
        <v>0</v>
      </c>
      <c r="J15" s="25">
        <v>0</v>
      </c>
      <c r="K15" s="134"/>
      <c r="L15" s="134"/>
      <c r="M15" s="133"/>
      <c r="T15" s="133"/>
      <c r="U15" s="133"/>
      <c r="V15" s="133"/>
      <c r="W15" s="133"/>
    </row>
    <row r="16" spans="1:23" ht="16">
      <c r="A16" s="122" t="s">
        <v>158</v>
      </c>
      <c r="B16" s="126">
        <v>4.1100000000000003</v>
      </c>
      <c r="C16" s="126">
        <v>4.67</v>
      </c>
      <c r="D16" s="126">
        <v>4.7300000000000004</v>
      </c>
      <c r="E16" s="126">
        <v>4.82</v>
      </c>
      <c r="F16" s="127">
        <v>4.88</v>
      </c>
      <c r="G16" s="127">
        <v>4.88</v>
      </c>
      <c r="H16" s="127">
        <v>4.9000000000000004</v>
      </c>
      <c r="I16" s="127">
        <v>4.84</v>
      </c>
      <c r="J16" s="127">
        <v>4.83</v>
      </c>
      <c r="K16" s="136"/>
      <c r="L16" s="136"/>
      <c r="M16" s="135"/>
      <c r="T16" s="135"/>
      <c r="U16" s="135"/>
      <c r="V16" s="135"/>
      <c r="W16" s="135"/>
    </row>
    <row r="17" spans="1:23" ht="16">
      <c r="A17" s="27" t="s">
        <v>159</v>
      </c>
      <c r="B17" s="34"/>
      <c r="C17" s="34"/>
      <c r="D17" s="34"/>
      <c r="E17" s="34"/>
      <c r="F17" s="28"/>
      <c r="G17" s="28"/>
      <c r="H17" s="28"/>
      <c r="I17" s="28"/>
      <c r="J17" s="28"/>
      <c r="K17" s="128"/>
      <c r="L17" s="128"/>
      <c r="M17" s="79"/>
      <c r="T17" s="79"/>
      <c r="U17" s="79"/>
      <c r="V17" s="79"/>
      <c r="W17" s="79"/>
    </row>
    <row r="18" spans="1:23">
      <c r="A18" s="116" t="s">
        <v>156</v>
      </c>
      <c r="B18" s="25">
        <v>168</v>
      </c>
      <c r="C18" s="25">
        <v>395</v>
      </c>
      <c r="D18" s="25">
        <v>368</v>
      </c>
      <c r="E18" s="25">
        <v>251</v>
      </c>
      <c r="F18" s="24">
        <v>331</v>
      </c>
      <c r="G18" s="24">
        <v>327</v>
      </c>
      <c r="H18" s="24">
        <v>335</v>
      </c>
      <c r="I18" s="24">
        <v>452</v>
      </c>
      <c r="J18" s="24">
        <v>500</v>
      </c>
      <c r="K18" s="128"/>
      <c r="L18" s="128"/>
      <c r="M18" s="79"/>
      <c r="T18" s="79"/>
      <c r="U18" s="79"/>
      <c r="V18" s="79"/>
      <c r="W18" s="79"/>
    </row>
    <row r="19" spans="1:23" ht="16">
      <c r="A19" s="122" t="s">
        <v>157</v>
      </c>
      <c r="B19" s="25">
        <v>13</v>
      </c>
      <c r="C19" s="25">
        <v>6</v>
      </c>
      <c r="D19" s="25">
        <v>7</v>
      </c>
      <c r="E19" s="25">
        <v>8</v>
      </c>
      <c r="F19" s="24">
        <v>5</v>
      </c>
      <c r="G19" s="24">
        <v>2</v>
      </c>
      <c r="H19" s="24">
        <v>0</v>
      </c>
      <c r="I19" s="24">
        <v>6</v>
      </c>
      <c r="J19" s="24">
        <v>6</v>
      </c>
      <c r="K19" s="128"/>
      <c r="L19" s="128"/>
      <c r="M19" s="79"/>
      <c r="T19" s="79"/>
      <c r="U19" s="79"/>
      <c r="V19" s="79"/>
      <c r="W19" s="79"/>
    </row>
    <row r="20" spans="1:23" ht="16">
      <c r="A20" s="122" t="s">
        <v>158</v>
      </c>
      <c r="B20" s="126">
        <v>4.33</v>
      </c>
      <c r="C20" s="126">
        <v>4.8499999999999996</v>
      </c>
      <c r="D20" s="126">
        <v>4.38</v>
      </c>
      <c r="E20" s="126">
        <v>4.88</v>
      </c>
      <c r="F20" s="127">
        <v>4.9000000000000004</v>
      </c>
      <c r="G20" s="126">
        <v>4.9400000000000004</v>
      </c>
      <c r="H20" s="126">
        <v>4.8600000000000003</v>
      </c>
      <c r="I20" s="126">
        <v>4.49</v>
      </c>
      <c r="J20" s="126">
        <v>4.49</v>
      </c>
      <c r="K20" s="125"/>
      <c r="L20" s="125"/>
      <c r="M20" s="124"/>
      <c r="T20" s="124"/>
      <c r="U20" s="124"/>
      <c r="V20" s="124"/>
      <c r="W20" s="124"/>
    </row>
    <row r="21" spans="1:23" ht="17">
      <c r="A21" s="27" t="s">
        <v>344</v>
      </c>
      <c r="B21" s="34"/>
      <c r="C21" s="34"/>
      <c r="D21" s="34"/>
      <c r="E21" s="34"/>
      <c r="F21" s="34"/>
      <c r="G21" s="34"/>
      <c r="H21" s="34"/>
      <c r="I21" s="34"/>
      <c r="J21" s="34"/>
      <c r="K21" s="134"/>
      <c r="L21" s="134"/>
      <c r="M21" s="133"/>
      <c r="T21" s="133"/>
      <c r="U21" s="133"/>
      <c r="V21" s="133"/>
      <c r="W21" s="133"/>
    </row>
    <row r="22" spans="1:23">
      <c r="A22" s="116" t="s">
        <v>156</v>
      </c>
      <c r="B22" s="25">
        <v>342</v>
      </c>
      <c r="C22" s="25">
        <v>378</v>
      </c>
      <c r="D22" s="25">
        <v>438</v>
      </c>
      <c r="E22" s="25">
        <v>410</v>
      </c>
      <c r="F22" s="24">
        <v>534</v>
      </c>
      <c r="G22" s="24">
        <v>533</v>
      </c>
      <c r="H22" s="24">
        <v>590</v>
      </c>
      <c r="I22" s="24">
        <v>741</v>
      </c>
      <c r="J22" s="24">
        <v>768</v>
      </c>
      <c r="K22" s="128"/>
      <c r="L22" s="128"/>
      <c r="M22" s="79"/>
      <c r="T22" s="79"/>
      <c r="U22" s="79"/>
      <c r="V22" s="79"/>
      <c r="W22" s="79"/>
    </row>
    <row r="23" spans="1:23" ht="16">
      <c r="A23" s="122" t="s">
        <v>157</v>
      </c>
      <c r="B23" s="25">
        <v>19</v>
      </c>
      <c r="C23" s="25">
        <v>11</v>
      </c>
      <c r="D23" s="25">
        <v>14</v>
      </c>
      <c r="E23" s="25">
        <v>8</v>
      </c>
      <c r="F23" s="24">
        <v>6</v>
      </c>
      <c r="G23" s="24">
        <v>6</v>
      </c>
      <c r="H23" s="24">
        <v>6</v>
      </c>
      <c r="I23" s="24">
        <v>7</v>
      </c>
      <c r="J23" s="24">
        <v>6</v>
      </c>
      <c r="K23" s="128"/>
      <c r="L23" s="128"/>
      <c r="M23" s="79"/>
      <c r="T23" s="79"/>
      <c r="U23" s="79"/>
      <c r="V23" s="79"/>
      <c r="W23" s="79"/>
    </row>
    <row r="24" spans="1:23" ht="16">
      <c r="A24" s="122" t="s">
        <v>158</v>
      </c>
      <c r="B24" s="126">
        <v>4.26</v>
      </c>
      <c r="C24" s="126">
        <v>4.66</v>
      </c>
      <c r="D24" s="126">
        <v>4.51</v>
      </c>
      <c r="E24" s="126">
        <v>4.84</v>
      </c>
      <c r="F24" s="127">
        <v>4.9000000000000004</v>
      </c>
      <c r="G24" s="126">
        <v>4.9000000000000004</v>
      </c>
      <c r="H24" s="126">
        <v>4.82</v>
      </c>
      <c r="I24" s="126">
        <v>4.62</v>
      </c>
      <c r="J24" s="126">
        <v>4.49</v>
      </c>
      <c r="K24" s="125"/>
      <c r="L24" s="125"/>
      <c r="M24" s="124"/>
      <c r="T24" s="124"/>
      <c r="U24" s="124"/>
      <c r="V24" s="124"/>
      <c r="W24" s="124"/>
    </row>
    <row r="25" spans="1:23" ht="17">
      <c r="A25" s="27" t="s">
        <v>345</v>
      </c>
      <c r="B25" s="34"/>
      <c r="C25" s="34"/>
      <c r="D25" s="34"/>
      <c r="E25" s="34"/>
      <c r="F25" s="34"/>
      <c r="G25" s="34"/>
      <c r="H25" s="34"/>
      <c r="I25" s="34"/>
      <c r="J25" s="34"/>
      <c r="K25" s="134"/>
      <c r="L25" s="134"/>
      <c r="M25" s="133"/>
      <c r="T25" s="133"/>
      <c r="U25" s="133"/>
      <c r="V25" s="133"/>
      <c r="W25" s="133"/>
    </row>
    <row r="26" spans="1:23">
      <c r="A26" s="116" t="s">
        <v>156</v>
      </c>
      <c r="B26" s="132"/>
      <c r="C26" s="132">
        <v>3002</v>
      </c>
      <c r="D26" s="132">
        <v>3524</v>
      </c>
      <c r="E26" s="132">
        <v>3262</v>
      </c>
      <c r="F26" s="131">
        <v>5982</v>
      </c>
      <c r="G26" s="131">
        <v>5002</v>
      </c>
      <c r="H26" s="131">
        <v>5233</v>
      </c>
      <c r="I26" s="131">
        <v>6300</v>
      </c>
      <c r="J26" s="131">
        <v>6362</v>
      </c>
      <c r="K26" s="130"/>
      <c r="L26" s="130"/>
      <c r="M26" s="129"/>
      <c r="T26" s="129"/>
      <c r="U26" s="129"/>
      <c r="V26" s="129"/>
      <c r="W26" s="129"/>
    </row>
    <row r="27" spans="1:23" ht="16">
      <c r="A27" s="122" t="s">
        <v>157</v>
      </c>
      <c r="B27" s="25"/>
      <c r="C27" s="167" t="s">
        <v>198</v>
      </c>
      <c r="D27" s="167" t="s">
        <v>198</v>
      </c>
      <c r="E27" s="167" t="s">
        <v>198</v>
      </c>
      <c r="F27" s="167" t="s">
        <v>198</v>
      </c>
      <c r="G27" s="167" t="s">
        <v>198</v>
      </c>
      <c r="H27" s="167" t="s">
        <v>198</v>
      </c>
      <c r="I27" s="167" t="s">
        <v>198</v>
      </c>
      <c r="J27" s="167" t="s">
        <v>198</v>
      </c>
      <c r="K27" s="128"/>
      <c r="L27" s="128"/>
      <c r="M27" s="79"/>
      <c r="T27" s="79"/>
      <c r="U27" s="79"/>
      <c r="V27" s="79"/>
      <c r="W27" s="79"/>
    </row>
    <row r="28" spans="1:23" ht="16">
      <c r="A28" s="122" t="s">
        <v>158</v>
      </c>
      <c r="B28" s="126"/>
      <c r="C28" s="126">
        <v>3.98</v>
      </c>
      <c r="D28" s="126">
        <v>4.16</v>
      </c>
      <c r="E28" s="126">
        <v>4.3</v>
      </c>
      <c r="F28" s="127">
        <v>4.4800000000000004</v>
      </c>
      <c r="G28" s="126">
        <v>4.5199999999999996</v>
      </c>
      <c r="H28" s="126">
        <v>4.5199999999999996</v>
      </c>
      <c r="I28" s="126">
        <v>4.5199999999999996</v>
      </c>
      <c r="J28" s="126">
        <v>4.54</v>
      </c>
      <c r="K28" s="125"/>
      <c r="L28" s="125"/>
      <c r="M28" s="124"/>
      <c r="T28" s="124"/>
      <c r="U28" s="124"/>
      <c r="V28" s="124"/>
      <c r="W28" s="124"/>
    </row>
    <row r="29" spans="1:23" ht="77.25" customHeight="1">
      <c r="A29" s="374" t="s">
        <v>427</v>
      </c>
      <c r="B29" s="374"/>
      <c r="C29" s="374"/>
      <c r="D29" s="374"/>
      <c r="E29" s="374"/>
      <c r="F29" s="374"/>
      <c r="G29" s="374"/>
      <c r="H29" s="374"/>
      <c r="I29" s="374"/>
      <c r="J29" s="374"/>
    </row>
    <row r="30" spans="1:23">
      <c r="A30" s="118"/>
      <c r="B30" s="118"/>
      <c r="C30" s="118"/>
      <c r="D30" s="118"/>
      <c r="E30" s="118"/>
      <c r="F30" s="118"/>
      <c r="G30" s="118"/>
      <c r="H30" s="118"/>
      <c r="I30" s="118"/>
      <c r="J30" s="118"/>
    </row>
    <row r="31" spans="1:23" ht="16">
      <c r="J31" s="158" t="s">
        <v>289</v>
      </c>
    </row>
  </sheetData>
  <mergeCells count="1">
    <mergeCell ref="A29:J29"/>
  </mergeCells>
  <phoneticPr fontId="2"/>
  <hyperlinks>
    <hyperlink ref="J31" location="説明・目次!A1" display="目次に戻る" xr:uid="{5188209A-0945-4649-8E60-12C0A7FFEFAF}"/>
  </hyperlinks>
  <pageMargins left="0.70866141732283472" right="0.70866141732283472" top="0.74803149606299213" bottom="0.74803149606299213" header="0.31496062992125984" footer="0.31496062992125984"/>
  <pageSetup paperSize="9" scale="86" orientation="portrait" verticalDpi="300" r:id="rId1"/>
  <colBreaks count="1" manualBreakCount="1">
    <brk id="19" max="1048575" man="1"/>
  </col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A5DD4-264E-437A-AC55-006A0B89911A}">
  <sheetPr>
    <tabColor theme="4" tint="-0.499984740745262"/>
  </sheetPr>
  <dimension ref="A1:R9"/>
  <sheetViews>
    <sheetView view="pageBreakPreview" zoomScaleNormal="100" zoomScaleSheetLayoutView="100" workbookViewId="0"/>
  </sheetViews>
  <sheetFormatPr baseColWidth="10" defaultColWidth="9" defaultRowHeight="15"/>
  <cols>
    <col min="1" max="1" width="35.5" style="20" customWidth="1"/>
    <col min="2" max="6" width="9.83203125" style="20" customWidth="1"/>
    <col min="7" max="7" width="11" style="20" customWidth="1"/>
    <col min="8" max="10" width="9.83203125" style="20" customWidth="1"/>
    <col min="11" max="14" width="10.33203125" style="20" customWidth="1"/>
    <col min="15" max="16384" width="9" style="20"/>
  </cols>
  <sheetData>
    <row r="1" spans="1:18" ht="22">
      <c r="A1" s="160" t="s">
        <v>60</v>
      </c>
      <c r="B1" s="10"/>
      <c r="C1" s="10"/>
      <c r="D1" s="10"/>
      <c r="E1" s="10"/>
      <c r="F1" s="10"/>
      <c r="G1" s="10"/>
      <c r="H1" s="10"/>
      <c r="I1" s="10"/>
    </row>
    <row r="3" spans="1:18" ht="16">
      <c r="A3" s="15" t="s">
        <v>730</v>
      </c>
    </row>
    <row r="4" spans="1:18" ht="16">
      <c r="A4" s="116" t="s">
        <v>292</v>
      </c>
      <c r="B4" s="114" t="s">
        <v>9</v>
      </c>
      <c r="C4" s="114" t="s">
        <v>57</v>
      </c>
      <c r="D4" s="114" t="s">
        <v>271</v>
      </c>
      <c r="E4" s="114" t="s">
        <v>380</v>
      </c>
      <c r="F4" s="137"/>
      <c r="G4" s="137"/>
      <c r="H4" s="137"/>
      <c r="O4" s="14"/>
      <c r="P4" s="14"/>
      <c r="Q4" s="14"/>
      <c r="R4" s="14"/>
    </row>
    <row r="5" spans="1:18" ht="17">
      <c r="A5" s="116" t="s">
        <v>293</v>
      </c>
      <c r="B5" s="24">
        <v>0</v>
      </c>
      <c r="C5" s="24">
        <v>0</v>
      </c>
      <c r="D5" s="24">
        <v>0</v>
      </c>
      <c r="E5" s="24" t="s">
        <v>728</v>
      </c>
      <c r="F5" s="128"/>
      <c r="G5" s="128"/>
      <c r="H5" s="79"/>
      <c r="O5" s="79"/>
      <c r="P5" s="79"/>
      <c r="Q5" s="79"/>
      <c r="R5" s="79"/>
    </row>
    <row r="6" spans="1:18">
      <c r="A6" s="20" t="s">
        <v>727</v>
      </c>
    </row>
    <row r="7" spans="1:18" ht="45" customHeight="1">
      <c r="A7" s="361" t="s">
        <v>729</v>
      </c>
      <c r="B7" s="361"/>
      <c r="C7" s="361"/>
      <c r="D7" s="361"/>
      <c r="E7" s="361"/>
    </row>
    <row r="9" spans="1:18" ht="16">
      <c r="E9" s="158" t="s">
        <v>289</v>
      </c>
    </row>
  </sheetData>
  <mergeCells count="1">
    <mergeCell ref="A7:E7"/>
  </mergeCells>
  <phoneticPr fontId="2"/>
  <hyperlinks>
    <hyperlink ref="E9" location="説明・目次!A1" display="目次に戻る" xr:uid="{3BCCF745-3C6C-4AB2-A9D7-EA7989A6A87E}"/>
  </hyperlinks>
  <pageMargins left="0.70866141732283472" right="0.70866141732283472" top="0.74803149606299213" bottom="0.74803149606299213" header="0.31496062992125984" footer="0.31496062992125984"/>
  <pageSetup paperSize="9" scale="96" orientation="portrait" verticalDpi="300" r:id="rId1"/>
  <colBreaks count="1" manualBreakCount="1">
    <brk id="14" max="1048575" man="1"/>
  </col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FB3A2-7108-4DB5-A650-2753B0DC1471}">
  <sheetPr>
    <tabColor theme="9" tint="-0.499984740745262"/>
  </sheetPr>
  <dimension ref="A1:N7"/>
  <sheetViews>
    <sheetView view="pageBreakPreview" zoomScaleNormal="100" zoomScaleSheetLayoutView="100" workbookViewId="0">
      <selection activeCell="G7" sqref="G7"/>
    </sheetView>
  </sheetViews>
  <sheetFormatPr baseColWidth="10" defaultColWidth="9" defaultRowHeight="14"/>
  <cols>
    <col min="1" max="1" width="40.5" style="149" customWidth="1"/>
    <col min="2" max="16384" width="9" style="149"/>
  </cols>
  <sheetData>
    <row r="1" spans="1:14" s="20" customFormat="1" ht="22">
      <c r="A1" s="13" t="s">
        <v>62</v>
      </c>
      <c r="B1" s="10"/>
      <c r="C1" s="10"/>
      <c r="D1" s="10"/>
      <c r="E1" s="10"/>
      <c r="F1" s="10"/>
      <c r="G1" s="10"/>
      <c r="H1" s="10"/>
      <c r="I1" s="10"/>
      <c r="J1" s="10"/>
      <c r="K1" s="10"/>
      <c r="L1" s="10"/>
      <c r="M1" s="10"/>
      <c r="N1" s="10"/>
    </row>
    <row r="2" spans="1:14" s="20" customFormat="1" ht="14.25" customHeight="1">
      <c r="A2" s="13"/>
      <c r="B2" s="10"/>
      <c r="C2" s="10"/>
      <c r="D2" s="10"/>
      <c r="E2" s="10"/>
      <c r="F2" s="10"/>
      <c r="G2" s="10"/>
      <c r="H2" s="10"/>
      <c r="I2" s="10"/>
      <c r="J2" s="10"/>
      <c r="K2" s="10"/>
      <c r="L2" s="10"/>
      <c r="M2" s="10"/>
      <c r="N2" s="10"/>
    </row>
    <row r="3" spans="1:14" ht="15">
      <c r="A3" s="161" t="s">
        <v>620</v>
      </c>
    </row>
    <row r="4" spans="1:14" ht="16">
      <c r="A4" s="162"/>
      <c r="B4" s="121" t="s">
        <v>25</v>
      </c>
      <c r="C4" s="121" t="s">
        <v>26</v>
      </c>
      <c r="D4" s="114" t="s">
        <v>9</v>
      </c>
      <c r="E4" s="114" t="s">
        <v>57</v>
      </c>
      <c r="F4" s="114" t="s">
        <v>271</v>
      </c>
      <c r="G4" s="114" t="s">
        <v>380</v>
      </c>
    </row>
    <row r="5" spans="1:14" ht="16">
      <c r="A5" s="163" t="s">
        <v>619</v>
      </c>
      <c r="B5" s="25">
        <v>0</v>
      </c>
      <c r="C5" s="25">
        <v>0</v>
      </c>
      <c r="D5" s="24">
        <v>0</v>
      </c>
      <c r="E5" s="24">
        <v>0</v>
      </c>
      <c r="F5" s="24">
        <v>0</v>
      </c>
      <c r="G5" s="24">
        <v>0</v>
      </c>
    </row>
    <row r="7" spans="1:14" ht="16">
      <c r="G7" s="158" t="s">
        <v>289</v>
      </c>
    </row>
  </sheetData>
  <phoneticPr fontId="2"/>
  <hyperlinks>
    <hyperlink ref="G7" location="説明・目次!A1" display="目次に戻る" xr:uid="{5C154031-EA6F-4BC7-99D8-6AB95F351A90}"/>
  </hyperlinks>
  <pageMargins left="0.7" right="0.7" top="0.75" bottom="0.75" header="0.3" footer="0.3"/>
  <pageSetup paperSize="9" scale="87"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7883D-B10B-4E4D-A932-C8152B51130E}">
  <sheetPr>
    <tabColor theme="9" tint="-0.499984740745262"/>
  </sheetPr>
  <dimension ref="A1:N7"/>
  <sheetViews>
    <sheetView view="pageBreakPreview" zoomScaleNormal="100" zoomScaleSheetLayoutView="100" workbookViewId="0">
      <selection activeCell="G7" sqref="G7"/>
    </sheetView>
  </sheetViews>
  <sheetFormatPr baseColWidth="10" defaultColWidth="9" defaultRowHeight="14"/>
  <cols>
    <col min="1" max="1" width="40.5" style="149" customWidth="1"/>
    <col min="2" max="16384" width="9" style="149"/>
  </cols>
  <sheetData>
    <row r="1" spans="1:14" s="20" customFormat="1" ht="22">
      <c r="A1" s="13" t="s">
        <v>62</v>
      </c>
      <c r="B1" s="10"/>
      <c r="C1" s="10"/>
      <c r="D1" s="10"/>
      <c r="E1" s="10"/>
      <c r="F1" s="10"/>
      <c r="G1" s="10"/>
      <c r="H1" s="10"/>
      <c r="I1" s="10"/>
      <c r="J1" s="10"/>
      <c r="K1" s="10"/>
      <c r="L1" s="10"/>
      <c r="M1" s="10"/>
      <c r="N1" s="10"/>
    </row>
    <row r="2" spans="1:14" s="20" customFormat="1" ht="14.25" customHeight="1">
      <c r="A2" s="13"/>
      <c r="B2" s="10"/>
      <c r="C2" s="10"/>
      <c r="D2" s="10"/>
      <c r="E2" s="10"/>
      <c r="F2" s="10"/>
      <c r="G2" s="10"/>
      <c r="H2" s="10"/>
      <c r="I2" s="10"/>
      <c r="J2" s="10"/>
      <c r="K2" s="10"/>
      <c r="L2" s="10"/>
      <c r="M2" s="10"/>
      <c r="N2" s="10"/>
    </row>
    <row r="3" spans="1:14" ht="15">
      <c r="A3" s="161" t="s">
        <v>618</v>
      </c>
    </row>
    <row r="4" spans="1:14" ht="16">
      <c r="A4" s="162"/>
      <c r="B4" s="121" t="s">
        <v>25</v>
      </c>
      <c r="C4" s="121" t="s">
        <v>26</v>
      </c>
      <c r="D4" s="114" t="s">
        <v>9</v>
      </c>
      <c r="E4" s="114" t="s">
        <v>57</v>
      </c>
      <c r="F4" s="114" t="s">
        <v>271</v>
      </c>
      <c r="G4" s="114" t="s">
        <v>380</v>
      </c>
    </row>
    <row r="5" spans="1:14" ht="16">
      <c r="A5" s="163" t="s">
        <v>617</v>
      </c>
      <c r="B5" s="25">
        <v>0</v>
      </c>
      <c r="C5" s="25">
        <v>0</v>
      </c>
      <c r="D5" s="24">
        <v>0</v>
      </c>
      <c r="E5" s="24">
        <v>0</v>
      </c>
      <c r="F5" s="24">
        <v>0</v>
      </c>
      <c r="G5" s="24">
        <v>0</v>
      </c>
    </row>
    <row r="7" spans="1:14" ht="16">
      <c r="G7" s="158" t="s">
        <v>289</v>
      </c>
    </row>
  </sheetData>
  <phoneticPr fontId="2"/>
  <hyperlinks>
    <hyperlink ref="G7" location="説明・目次!A1" display="目次に戻る" xr:uid="{EBD28E30-E684-486A-BFD2-00CC2151F156}"/>
  </hyperlinks>
  <pageMargins left="0.7" right="0.7" top="0.75" bottom="0.75" header="0.3" footer="0.3"/>
  <pageSetup paperSize="9" scale="87"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E18F5-0D68-4FEE-B140-7830E46EC183}">
  <sheetPr>
    <tabColor theme="9" tint="-0.499984740745262"/>
  </sheetPr>
  <dimension ref="A1:N7"/>
  <sheetViews>
    <sheetView view="pageBreakPreview" zoomScaleNormal="100" zoomScaleSheetLayoutView="100" workbookViewId="0">
      <selection activeCell="G7" sqref="G7"/>
    </sheetView>
  </sheetViews>
  <sheetFormatPr baseColWidth="10" defaultColWidth="9" defaultRowHeight="14"/>
  <cols>
    <col min="1" max="1" width="40.5" style="149" customWidth="1"/>
    <col min="2" max="16384" width="9" style="149"/>
  </cols>
  <sheetData>
    <row r="1" spans="1:14" s="20" customFormat="1" ht="22">
      <c r="A1" s="13" t="s">
        <v>62</v>
      </c>
      <c r="B1" s="10"/>
      <c r="C1" s="10"/>
      <c r="D1" s="10"/>
      <c r="E1" s="10"/>
      <c r="F1" s="10"/>
      <c r="G1" s="10"/>
      <c r="H1" s="10"/>
      <c r="I1" s="10"/>
      <c r="J1" s="10"/>
      <c r="K1" s="10"/>
      <c r="L1" s="10"/>
      <c r="M1" s="10"/>
      <c r="N1" s="10"/>
    </row>
    <row r="2" spans="1:14" s="20" customFormat="1" ht="14.25" customHeight="1">
      <c r="A2" s="13"/>
      <c r="B2" s="10"/>
      <c r="C2" s="10"/>
      <c r="D2" s="10"/>
      <c r="E2" s="10"/>
      <c r="F2" s="10"/>
      <c r="G2" s="10"/>
      <c r="H2" s="10"/>
      <c r="I2" s="10"/>
      <c r="J2" s="10"/>
      <c r="K2" s="10"/>
      <c r="L2" s="10"/>
      <c r="M2" s="10"/>
      <c r="N2" s="10"/>
    </row>
    <row r="3" spans="1:14" ht="15">
      <c r="A3" s="161" t="s">
        <v>616</v>
      </c>
    </row>
    <row r="4" spans="1:14" ht="16">
      <c r="A4" s="162"/>
      <c r="B4" s="121" t="s">
        <v>25</v>
      </c>
      <c r="C4" s="121" t="s">
        <v>26</v>
      </c>
      <c r="D4" s="114" t="s">
        <v>9</v>
      </c>
      <c r="E4" s="114" t="s">
        <v>57</v>
      </c>
      <c r="F4" s="114" t="s">
        <v>271</v>
      </c>
      <c r="G4" s="114" t="s">
        <v>380</v>
      </c>
    </row>
    <row r="5" spans="1:14" ht="16">
      <c r="A5" s="163" t="s">
        <v>615</v>
      </c>
      <c r="B5" s="25">
        <v>0</v>
      </c>
      <c r="C5" s="25">
        <v>0</v>
      </c>
      <c r="D5" s="24">
        <v>0</v>
      </c>
      <c r="E5" s="24">
        <v>0</v>
      </c>
      <c r="F5" s="24">
        <v>0</v>
      </c>
      <c r="G5" s="24">
        <v>0</v>
      </c>
    </row>
    <row r="7" spans="1:14" ht="16">
      <c r="A7" s="164"/>
      <c r="G7" s="158" t="s">
        <v>289</v>
      </c>
    </row>
  </sheetData>
  <phoneticPr fontId="2"/>
  <hyperlinks>
    <hyperlink ref="G7" location="説明・目次!A1" display="目次に戻る" xr:uid="{9D974E1E-0E50-4F5D-B7E0-FD77EABD4B5F}"/>
  </hyperlinks>
  <pageMargins left="0.7" right="0.7" top="0.75" bottom="0.75" header="0.3" footer="0.3"/>
  <pageSetup paperSize="9" scale="87"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971F1-24CF-470F-8000-B99034380985}">
  <sheetPr>
    <tabColor theme="9" tint="-0.499984740745262"/>
  </sheetPr>
  <dimension ref="A1:N7"/>
  <sheetViews>
    <sheetView view="pageBreakPreview" zoomScaleNormal="100" zoomScaleSheetLayoutView="100" workbookViewId="0">
      <selection activeCell="G7" sqref="G7"/>
    </sheetView>
  </sheetViews>
  <sheetFormatPr baseColWidth="10" defaultColWidth="9" defaultRowHeight="14"/>
  <cols>
    <col min="1" max="1" width="40.83203125" style="149" customWidth="1"/>
    <col min="2" max="16384" width="9" style="149"/>
  </cols>
  <sheetData>
    <row r="1" spans="1:14" s="20" customFormat="1" ht="22">
      <c r="A1" s="13" t="s">
        <v>62</v>
      </c>
      <c r="B1" s="10"/>
      <c r="C1" s="10"/>
      <c r="D1" s="10"/>
      <c r="E1" s="10"/>
      <c r="F1" s="10"/>
      <c r="G1" s="10"/>
      <c r="H1" s="10"/>
      <c r="I1" s="10"/>
      <c r="J1" s="10"/>
      <c r="K1" s="10"/>
      <c r="L1" s="10"/>
      <c r="M1" s="10"/>
      <c r="N1" s="10"/>
    </row>
    <row r="2" spans="1:14" s="20" customFormat="1" ht="14.25" customHeight="1">
      <c r="A2" s="13"/>
      <c r="B2" s="10"/>
      <c r="C2" s="10"/>
      <c r="D2" s="10"/>
      <c r="E2" s="10"/>
      <c r="F2" s="10"/>
      <c r="G2" s="10"/>
      <c r="H2" s="10"/>
      <c r="I2" s="10"/>
      <c r="J2" s="10"/>
      <c r="K2" s="10"/>
      <c r="L2" s="10"/>
      <c r="M2" s="10"/>
      <c r="N2" s="10"/>
    </row>
    <row r="3" spans="1:14" ht="15">
      <c r="A3" s="161" t="s">
        <v>614</v>
      </c>
    </row>
    <row r="4" spans="1:14" ht="16">
      <c r="A4" s="162"/>
      <c r="B4" s="121" t="s">
        <v>25</v>
      </c>
      <c r="C4" s="121" t="s">
        <v>26</v>
      </c>
      <c r="D4" s="114" t="s">
        <v>9</v>
      </c>
      <c r="E4" s="114" t="s">
        <v>57</v>
      </c>
      <c r="F4" s="114" t="s">
        <v>271</v>
      </c>
      <c r="G4" s="114" t="s">
        <v>380</v>
      </c>
    </row>
    <row r="5" spans="1:14" ht="32">
      <c r="A5" s="163" t="s">
        <v>613</v>
      </c>
      <c r="B5" s="25">
        <v>23</v>
      </c>
      <c r="C5" s="25">
        <v>10</v>
      </c>
      <c r="D5" s="24">
        <v>20</v>
      </c>
      <c r="E5" s="24">
        <v>10</v>
      </c>
      <c r="F5" s="24">
        <v>30</v>
      </c>
      <c r="G5" s="24">
        <v>15</v>
      </c>
    </row>
    <row r="7" spans="1:14" ht="16">
      <c r="F7" s="158"/>
      <c r="G7" s="158" t="s">
        <v>289</v>
      </c>
    </row>
  </sheetData>
  <phoneticPr fontId="2"/>
  <hyperlinks>
    <hyperlink ref="G7" location="説明・目次!A1" display="目次に戻る" xr:uid="{E0A97AAE-34AE-4180-97C0-F1D9405A6127}"/>
  </hyperlinks>
  <pageMargins left="0.7" right="0.7" top="0.75" bottom="0.75" header="0.3" footer="0.3"/>
  <pageSetup paperSize="9" scale="86"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499984740745262"/>
  </sheetPr>
  <dimension ref="A1:L24"/>
  <sheetViews>
    <sheetView view="pageBreakPreview" topLeftCell="A14" zoomScaleNormal="100" zoomScaleSheetLayoutView="100" workbookViewId="0">
      <selection activeCell="G24" sqref="G24"/>
    </sheetView>
  </sheetViews>
  <sheetFormatPr baseColWidth="10" defaultColWidth="9" defaultRowHeight="15"/>
  <cols>
    <col min="1" max="1" width="7" style="20" customWidth="1"/>
    <col min="2" max="7" width="11" style="20" customWidth="1"/>
    <col min="8" max="9" width="12.33203125" style="20" customWidth="1"/>
    <col min="10" max="10" width="20" style="20" customWidth="1"/>
    <col min="11" max="11" width="20.83203125" style="20" customWidth="1"/>
    <col min="12" max="16384" width="9" style="20"/>
  </cols>
  <sheetData>
    <row r="1" spans="1:12" ht="22">
      <c r="A1" s="13" t="s">
        <v>62</v>
      </c>
      <c r="B1" s="10"/>
      <c r="C1" s="10"/>
      <c r="D1" s="10"/>
      <c r="E1" s="10"/>
      <c r="F1" s="10"/>
      <c r="G1" s="10"/>
      <c r="H1" s="10"/>
      <c r="I1" s="10"/>
      <c r="J1" s="10"/>
      <c r="K1" s="10"/>
      <c r="L1" s="10"/>
    </row>
    <row r="2" spans="1:12" ht="14.25" customHeight="1">
      <c r="A2" s="13"/>
      <c r="B2" s="10"/>
      <c r="C2" s="10"/>
      <c r="D2" s="10"/>
      <c r="E2" s="10"/>
      <c r="F2" s="10"/>
      <c r="G2" s="10"/>
      <c r="H2" s="10"/>
      <c r="I2" s="10"/>
      <c r="J2" s="10"/>
      <c r="K2" s="10"/>
      <c r="L2" s="10"/>
    </row>
    <row r="3" spans="1:12" ht="15" customHeight="1">
      <c r="A3" s="46" t="s">
        <v>324</v>
      </c>
      <c r="B3" s="87"/>
      <c r="C3" s="87"/>
      <c r="D3" s="87"/>
      <c r="E3" s="87"/>
      <c r="F3" s="87"/>
      <c r="G3" s="87"/>
      <c r="H3" s="88"/>
      <c r="I3" s="88"/>
      <c r="J3" s="88"/>
      <c r="K3" s="88"/>
      <c r="L3" s="10"/>
    </row>
    <row r="4" spans="1:12" ht="15" customHeight="1">
      <c r="A4" s="6"/>
      <c r="B4" s="449" t="s">
        <v>165</v>
      </c>
      <c r="C4" s="449"/>
      <c r="D4" s="449"/>
      <c r="E4" s="444" t="s">
        <v>175</v>
      </c>
      <c r="F4" s="445"/>
      <c r="G4" s="446"/>
      <c r="H4" s="88"/>
      <c r="I4" s="88"/>
      <c r="J4" s="88"/>
      <c r="K4" s="88"/>
      <c r="L4" s="10"/>
    </row>
    <row r="5" spans="1:12" ht="39" customHeight="1">
      <c r="A5" s="6">
        <v>1999</v>
      </c>
      <c r="B5" s="447" t="s">
        <v>346</v>
      </c>
      <c r="C5" s="447"/>
      <c r="D5" s="447"/>
      <c r="E5" s="450"/>
      <c r="F5" s="451"/>
      <c r="G5" s="452"/>
      <c r="H5" s="88"/>
      <c r="I5" s="88"/>
      <c r="J5" s="88"/>
      <c r="K5" s="88"/>
      <c r="L5" s="10"/>
    </row>
    <row r="6" spans="1:12" ht="52.5" customHeight="1">
      <c r="A6" s="6">
        <v>2000</v>
      </c>
      <c r="B6" s="447" t="s">
        <v>166</v>
      </c>
      <c r="C6" s="447"/>
      <c r="D6" s="447"/>
      <c r="E6" s="390" t="s">
        <v>347</v>
      </c>
      <c r="F6" s="390"/>
      <c r="G6" s="390"/>
      <c r="H6" s="88"/>
      <c r="I6" s="88"/>
      <c r="J6" s="88"/>
      <c r="K6" s="88"/>
      <c r="L6" s="10"/>
    </row>
    <row r="7" spans="1:12" ht="49.5" customHeight="1">
      <c r="A7" s="6">
        <v>2001</v>
      </c>
      <c r="B7" s="447" t="s">
        <v>167</v>
      </c>
      <c r="C7" s="447"/>
      <c r="D7" s="447"/>
      <c r="E7" s="390" t="s">
        <v>348</v>
      </c>
      <c r="F7" s="383"/>
      <c r="G7" s="383"/>
      <c r="H7" s="88"/>
      <c r="I7" s="88"/>
      <c r="J7" s="88"/>
      <c r="K7" s="88"/>
      <c r="L7" s="10"/>
    </row>
    <row r="8" spans="1:12" ht="49.5" customHeight="1">
      <c r="A8" s="6">
        <v>2002</v>
      </c>
      <c r="B8" s="447" t="s">
        <v>168</v>
      </c>
      <c r="C8" s="447"/>
      <c r="D8" s="447"/>
      <c r="E8" s="383"/>
      <c r="F8" s="383"/>
      <c r="G8" s="383"/>
      <c r="H8" s="88"/>
      <c r="I8" s="88"/>
      <c r="J8" s="88"/>
      <c r="K8" s="88"/>
      <c r="L8" s="10"/>
    </row>
    <row r="9" spans="1:12" ht="48" customHeight="1">
      <c r="A9" s="6">
        <v>2003</v>
      </c>
      <c r="B9" s="447" t="s">
        <v>356</v>
      </c>
      <c r="C9" s="447"/>
      <c r="D9" s="447"/>
      <c r="E9" s="383" t="s">
        <v>358</v>
      </c>
      <c r="F9" s="383"/>
      <c r="G9" s="383"/>
      <c r="H9" s="88"/>
      <c r="I9" s="88"/>
      <c r="J9" s="88"/>
      <c r="K9" s="88"/>
      <c r="L9" s="10"/>
    </row>
    <row r="10" spans="1:12" ht="63" customHeight="1">
      <c r="A10" s="6">
        <v>2006</v>
      </c>
      <c r="B10" s="447" t="s">
        <v>169</v>
      </c>
      <c r="C10" s="447"/>
      <c r="D10" s="447"/>
      <c r="E10" s="390" t="s">
        <v>349</v>
      </c>
      <c r="F10" s="383"/>
      <c r="G10" s="383"/>
      <c r="H10" s="88"/>
      <c r="I10" s="88"/>
      <c r="J10" s="88"/>
      <c r="K10" s="88"/>
      <c r="L10" s="10"/>
    </row>
    <row r="11" spans="1:12" ht="39" customHeight="1">
      <c r="A11" s="6">
        <v>2010</v>
      </c>
      <c r="B11" s="447" t="s">
        <v>178</v>
      </c>
      <c r="C11" s="447"/>
      <c r="D11" s="447"/>
      <c r="E11" s="383"/>
      <c r="F11" s="383"/>
      <c r="G11" s="383"/>
      <c r="H11" s="88"/>
      <c r="I11" s="88"/>
      <c r="J11" s="88"/>
      <c r="K11" s="88"/>
      <c r="L11" s="10"/>
    </row>
    <row r="12" spans="1:12" ht="51" customHeight="1">
      <c r="A12" s="6">
        <v>2012</v>
      </c>
      <c r="B12" s="447" t="s">
        <v>170</v>
      </c>
      <c r="C12" s="447"/>
      <c r="D12" s="447"/>
      <c r="E12" s="383"/>
      <c r="F12" s="383"/>
      <c r="G12" s="383"/>
      <c r="H12" s="88"/>
      <c r="I12" s="88"/>
      <c r="J12" s="88"/>
      <c r="K12" s="88"/>
      <c r="L12" s="10"/>
    </row>
    <row r="13" spans="1:12" ht="39" customHeight="1">
      <c r="A13" s="6">
        <v>2013</v>
      </c>
      <c r="B13" s="447" t="s">
        <v>171</v>
      </c>
      <c r="C13" s="447"/>
      <c r="D13" s="447"/>
      <c r="E13" s="383"/>
      <c r="F13" s="383"/>
      <c r="G13" s="383"/>
      <c r="H13" s="88"/>
      <c r="I13" s="88"/>
      <c r="J13" s="88"/>
      <c r="K13" s="88"/>
      <c r="L13" s="10"/>
    </row>
    <row r="14" spans="1:12" ht="78" customHeight="1">
      <c r="A14" s="6">
        <v>2014</v>
      </c>
      <c r="B14" s="447" t="s">
        <v>172</v>
      </c>
      <c r="C14" s="447"/>
      <c r="D14" s="447"/>
      <c r="E14" s="383"/>
      <c r="F14" s="383"/>
      <c r="G14" s="383"/>
      <c r="H14" s="88"/>
      <c r="I14" s="88"/>
      <c r="J14" s="88"/>
      <c r="K14" s="88"/>
      <c r="L14" s="10"/>
    </row>
    <row r="15" spans="1:12" ht="63.75" customHeight="1">
      <c r="A15" s="6">
        <v>2015</v>
      </c>
      <c r="B15" s="447" t="s">
        <v>173</v>
      </c>
      <c r="C15" s="447"/>
      <c r="D15" s="447"/>
      <c r="E15" s="383" t="s">
        <v>352</v>
      </c>
      <c r="F15" s="383"/>
      <c r="G15" s="383"/>
      <c r="H15" s="88"/>
      <c r="I15" s="88"/>
      <c r="J15" s="88"/>
      <c r="K15" s="88"/>
      <c r="L15" s="10"/>
    </row>
    <row r="16" spans="1:12" ht="39" customHeight="1">
      <c r="A16" s="6">
        <v>2016</v>
      </c>
      <c r="B16" s="447" t="s">
        <v>179</v>
      </c>
      <c r="C16" s="447"/>
      <c r="D16" s="447"/>
      <c r="E16" s="383" t="s">
        <v>176</v>
      </c>
      <c r="F16" s="383"/>
      <c r="G16" s="383"/>
      <c r="H16" s="88"/>
      <c r="I16" s="88"/>
      <c r="J16" s="88"/>
      <c r="K16" s="88"/>
      <c r="L16" s="10"/>
    </row>
    <row r="17" spans="1:12" ht="39" customHeight="1">
      <c r="A17" s="6">
        <v>2017</v>
      </c>
      <c r="B17" s="448"/>
      <c r="C17" s="448"/>
      <c r="D17" s="448"/>
      <c r="E17" s="390" t="s">
        <v>350</v>
      </c>
      <c r="F17" s="390"/>
      <c r="G17" s="390"/>
      <c r="H17" s="88"/>
      <c r="I17" s="88"/>
      <c r="J17" s="88"/>
      <c r="K17" s="88"/>
      <c r="L17" s="10"/>
    </row>
    <row r="18" spans="1:12" ht="53.25" customHeight="1">
      <c r="A18" s="6">
        <v>2018</v>
      </c>
      <c r="B18" s="390" t="s">
        <v>351</v>
      </c>
      <c r="C18" s="390"/>
      <c r="D18" s="390"/>
      <c r="E18" s="383"/>
      <c r="F18" s="383"/>
      <c r="G18" s="383"/>
      <c r="H18" s="88"/>
      <c r="I18" s="88"/>
      <c r="J18" s="88"/>
      <c r="K18" s="88"/>
      <c r="L18" s="10"/>
    </row>
    <row r="19" spans="1:12" ht="71.25" customHeight="1">
      <c r="A19" s="6">
        <v>2019</v>
      </c>
      <c r="B19" s="390" t="s">
        <v>174</v>
      </c>
      <c r="C19" s="390"/>
      <c r="D19" s="390"/>
      <c r="E19" s="383" t="s">
        <v>177</v>
      </c>
      <c r="F19" s="383"/>
      <c r="G19" s="383"/>
      <c r="H19" s="88"/>
      <c r="I19" s="88"/>
      <c r="J19" s="88"/>
      <c r="K19" s="88"/>
      <c r="L19" s="10"/>
    </row>
    <row r="20" spans="1:12" ht="39" customHeight="1">
      <c r="A20" s="6">
        <v>2020</v>
      </c>
      <c r="B20" s="383" t="s">
        <v>359</v>
      </c>
      <c r="C20" s="383"/>
      <c r="D20" s="383"/>
      <c r="E20" s="383"/>
      <c r="F20" s="383"/>
      <c r="G20" s="383"/>
      <c r="H20" s="88"/>
      <c r="I20" s="88"/>
      <c r="J20" s="88"/>
      <c r="K20" s="88"/>
      <c r="L20" s="10"/>
    </row>
    <row r="21" spans="1:12" ht="39" customHeight="1">
      <c r="A21" s="6">
        <v>2021</v>
      </c>
      <c r="B21" s="383"/>
      <c r="C21" s="383"/>
      <c r="D21" s="383"/>
      <c r="E21" s="390" t="s">
        <v>450</v>
      </c>
      <c r="F21" s="390"/>
      <c r="G21" s="390"/>
      <c r="H21" s="88"/>
      <c r="I21" s="88"/>
      <c r="J21" s="88"/>
      <c r="K21" s="88"/>
      <c r="L21" s="10"/>
    </row>
    <row r="22" spans="1:12" ht="39" customHeight="1">
      <c r="A22" s="6">
        <v>2022</v>
      </c>
      <c r="B22" s="383" t="s">
        <v>717</v>
      </c>
      <c r="C22" s="383"/>
      <c r="D22" s="383"/>
      <c r="E22" s="390"/>
      <c r="F22" s="390"/>
      <c r="G22" s="390"/>
      <c r="H22" s="88"/>
      <c r="I22" s="88"/>
      <c r="J22" s="88"/>
      <c r="K22" s="88"/>
      <c r="L22" s="10"/>
    </row>
    <row r="23" spans="1:12" ht="15" customHeight="1">
      <c r="A23" s="89"/>
      <c r="B23" s="88"/>
      <c r="C23" s="88"/>
      <c r="D23" s="88"/>
      <c r="E23" s="88"/>
      <c r="F23" s="88"/>
      <c r="G23" s="88"/>
      <c r="H23" s="88"/>
      <c r="I23" s="88"/>
      <c r="J23" s="88"/>
      <c r="K23" s="88"/>
      <c r="L23" s="10"/>
    </row>
    <row r="24" spans="1:12" ht="16">
      <c r="G24" s="158" t="s">
        <v>289</v>
      </c>
    </row>
  </sheetData>
  <mergeCells count="38">
    <mergeCell ref="B22:D22"/>
    <mergeCell ref="E22:G22"/>
    <mergeCell ref="E20:G20"/>
    <mergeCell ref="E19:G19"/>
    <mergeCell ref="E13:G13"/>
    <mergeCell ref="B14:D14"/>
    <mergeCell ref="B13:D13"/>
    <mergeCell ref="E16:G16"/>
    <mergeCell ref="B21:D21"/>
    <mergeCell ref="E21:G21"/>
    <mergeCell ref="B11:D11"/>
    <mergeCell ref="E5:G5"/>
    <mergeCell ref="E8:G8"/>
    <mergeCell ref="E7:G7"/>
    <mergeCell ref="E6:G6"/>
    <mergeCell ref="E10:G10"/>
    <mergeCell ref="E9:G9"/>
    <mergeCell ref="E12:G12"/>
    <mergeCell ref="E11:G11"/>
    <mergeCell ref="E18:G18"/>
    <mergeCell ref="E17:G17"/>
    <mergeCell ref="E15:G15"/>
    <mergeCell ref="E4:G4"/>
    <mergeCell ref="B6:D6"/>
    <mergeCell ref="B17:D17"/>
    <mergeCell ref="B20:D20"/>
    <mergeCell ref="B19:D19"/>
    <mergeCell ref="B18:D18"/>
    <mergeCell ref="B4:D4"/>
    <mergeCell ref="B10:D10"/>
    <mergeCell ref="B5:D5"/>
    <mergeCell ref="B9:D9"/>
    <mergeCell ref="B8:D8"/>
    <mergeCell ref="B7:D7"/>
    <mergeCell ref="B16:D16"/>
    <mergeCell ref="B15:D15"/>
    <mergeCell ref="B12:D12"/>
    <mergeCell ref="E14:G14"/>
  </mergeCells>
  <phoneticPr fontId="2"/>
  <hyperlinks>
    <hyperlink ref="G24" location="説明・目次!A1" display="目次に戻る" xr:uid="{8581E8E1-FF3F-4869-B4F2-9AAAE2BBCE99}"/>
  </hyperlinks>
  <pageMargins left="0.70866141732283472" right="0.70866141732283472" top="0.74803149606299213" bottom="0.74803149606299213" header="0.31496062992125984" footer="0.31496062992125984"/>
  <pageSetup paperSize="9" scale="74" orientation="portrait" verticalDpi="300" r:id="rId1"/>
  <colBreaks count="1" manualBreakCount="1">
    <brk id="11" max="1048575" man="1"/>
  </colBreaks>
  <customProperties>
    <customPr name="_pios_id" r:id="rId2"/>
  </customPropertie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C243A-5BB6-40F7-A0CC-E95767519F50}">
  <sheetPr>
    <tabColor theme="9" tint="-0.499984740745262"/>
  </sheetPr>
  <dimension ref="A1:J90"/>
  <sheetViews>
    <sheetView view="pageBreakPreview" topLeftCell="A69" zoomScaleNormal="100" zoomScaleSheetLayoutView="100" workbookViewId="0">
      <selection activeCell="J90" sqref="J90"/>
    </sheetView>
  </sheetViews>
  <sheetFormatPr baseColWidth="10" defaultColWidth="9" defaultRowHeight="15"/>
  <cols>
    <col min="1" max="1" width="7.83203125" style="20" customWidth="1"/>
    <col min="2" max="2" width="19" style="20" customWidth="1"/>
    <col min="3" max="10" width="9.5" style="20" customWidth="1"/>
    <col min="11" max="16384" width="9" style="20"/>
  </cols>
  <sheetData>
    <row r="1" spans="1:8" ht="22">
      <c r="A1" s="13" t="s">
        <v>62</v>
      </c>
      <c r="B1" s="10"/>
      <c r="C1" s="10"/>
      <c r="D1" s="10"/>
      <c r="E1" s="10"/>
      <c r="F1" s="10"/>
      <c r="G1" s="10"/>
      <c r="H1" s="10"/>
    </row>
    <row r="2" spans="1:8" ht="14.25" customHeight="1">
      <c r="A2" s="13"/>
      <c r="B2" s="10"/>
      <c r="C2" s="10"/>
      <c r="D2" s="10"/>
      <c r="E2" s="10"/>
      <c r="F2" s="10"/>
      <c r="G2" s="10"/>
      <c r="H2" s="10"/>
    </row>
    <row r="3" spans="1:8">
      <c r="A3" s="2" t="s">
        <v>288</v>
      </c>
    </row>
    <row r="4" spans="1:8">
      <c r="A4" s="176"/>
      <c r="B4" s="456" t="s">
        <v>9</v>
      </c>
      <c r="C4" s="457"/>
      <c r="D4" s="457"/>
      <c r="E4" s="457"/>
      <c r="F4" s="458"/>
      <c r="G4" s="144"/>
      <c r="H4" s="144"/>
    </row>
    <row r="5" spans="1:8" ht="62.25" customHeight="1">
      <c r="A5" s="174" t="s">
        <v>32</v>
      </c>
      <c r="B5" s="114" t="s">
        <v>141</v>
      </c>
      <c r="C5" s="114" t="s">
        <v>142</v>
      </c>
      <c r="D5" s="114" t="s">
        <v>143</v>
      </c>
      <c r="E5" s="114" t="s">
        <v>209</v>
      </c>
      <c r="F5" s="114" t="s">
        <v>304</v>
      </c>
      <c r="G5" s="137"/>
      <c r="H5" s="137"/>
    </row>
    <row r="6" spans="1:8" ht="16">
      <c r="A6" s="453" t="s">
        <v>144</v>
      </c>
      <c r="B6" s="123" t="s">
        <v>248</v>
      </c>
      <c r="C6" s="90" t="s">
        <v>145</v>
      </c>
      <c r="D6" s="90"/>
      <c r="E6" s="90"/>
      <c r="F6" s="90" t="s">
        <v>145</v>
      </c>
      <c r="G6" s="175"/>
      <c r="H6" s="175"/>
    </row>
    <row r="7" spans="1:8" ht="16">
      <c r="A7" s="454"/>
      <c r="B7" s="122" t="s">
        <v>249</v>
      </c>
      <c r="C7" s="90" t="s">
        <v>145</v>
      </c>
      <c r="D7" s="90"/>
      <c r="E7" s="90"/>
      <c r="F7" s="90" t="s">
        <v>145</v>
      </c>
      <c r="G7" s="118"/>
      <c r="H7" s="118"/>
    </row>
    <row r="8" spans="1:8" ht="16">
      <c r="A8" s="454"/>
      <c r="B8" s="122" t="s">
        <v>250</v>
      </c>
      <c r="C8" s="90" t="s">
        <v>145</v>
      </c>
      <c r="D8" s="90"/>
      <c r="E8" s="90"/>
      <c r="F8" s="90" t="s">
        <v>145</v>
      </c>
      <c r="G8" s="118"/>
      <c r="H8" s="118"/>
    </row>
    <row r="9" spans="1:8" ht="16">
      <c r="A9" s="454"/>
      <c r="B9" s="122" t="s">
        <v>251</v>
      </c>
      <c r="C9" s="90" t="s">
        <v>145</v>
      </c>
      <c r="D9" s="90"/>
      <c r="E9" s="90"/>
      <c r="F9" s="90"/>
      <c r="G9" s="118"/>
      <c r="H9" s="118"/>
    </row>
    <row r="10" spans="1:8" ht="16">
      <c r="A10" s="454"/>
      <c r="B10" s="122" t="s">
        <v>252</v>
      </c>
      <c r="C10" s="90" t="s">
        <v>146</v>
      </c>
      <c r="D10" s="90"/>
      <c r="E10" s="90" t="s">
        <v>146</v>
      </c>
      <c r="F10" s="90" t="s">
        <v>146</v>
      </c>
      <c r="G10" s="118"/>
      <c r="H10" s="118"/>
    </row>
    <row r="11" spans="1:8" ht="16">
      <c r="A11" s="454"/>
      <c r="B11" s="122" t="s">
        <v>147</v>
      </c>
      <c r="C11" s="90" t="s">
        <v>145</v>
      </c>
      <c r="D11" s="90"/>
      <c r="E11" s="90" t="s">
        <v>145</v>
      </c>
      <c r="F11" s="90" t="s">
        <v>145</v>
      </c>
      <c r="G11" s="118"/>
      <c r="H11" s="118"/>
    </row>
    <row r="12" spans="1:8" ht="14.25" customHeight="1">
      <c r="A12" s="454"/>
      <c r="B12" s="122" t="s">
        <v>164</v>
      </c>
      <c r="C12" s="90" t="s">
        <v>145</v>
      </c>
      <c r="D12" s="90"/>
      <c r="E12" s="90" t="s">
        <v>145</v>
      </c>
      <c r="F12" s="90" t="s">
        <v>145</v>
      </c>
      <c r="G12" s="118"/>
      <c r="H12" s="118"/>
    </row>
    <row r="13" spans="1:8" ht="16">
      <c r="A13" s="455"/>
      <c r="B13" s="122" t="s">
        <v>253</v>
      </c>
      <c r="C13" s="90" t="s">
        <v>145</v>
      </c>
      <c r="D13" s="90"/>
      <c r="E13" s="90" t="s">
        <v>145</v>
      </c>
      <c r="F13" s="90" t="s">
        <v>145</v>
      </c>
      <c r="G13" s="118"/>
      <c r="H13" s="118"/>
    </row>
    <row r="14" spans="1:8" ht="16">
      <c r="A14" s="453" t="s">
        <v>148</v>
      </c>
      <c r="B14" s="122" t="s">
        <v>149</v>
      </c>
      <c r="C14" s="90" t="s">
        <v>145</v>
      </c>
      <c r="D14" s="90" t="s">
        <v>146</v>
      </c>
      <c r="E14" s="90"/>
      <c r="F14" s="90"/>
      <c r="G14" s="118"/>
      <c r="H14" s="118"/>
    </row>
    <row r="15" spans="1:8" ht="16">
      <c r="A15" s="454"/>
      <c r="B15" s="122" t="s">
        <v>150</v>
      </c>
      <c r="C15" s="90" t="s">
        <v>145</v>
      </c>
      <c r="D15" s="90" t="s">
        <v>145</v>
      </c>
      <c r="E15" s="90"/>
      <c r="F15" s="90"/>
      <c r="G15" s="118"/>
      <c r="H15" s="118"/>
    </row>
    <row r="16" spans="1:8" ht="16">
      <c r="A16" s="454"/>
      <c r="B16" s="122" t="s">
        <v>151</v>
      </c>
      <c r="C16" s="90" t="s">
        <v>145</v>
      </c>
      <c r="D16" s="90" t="s">
        <v>145</v>
      </c>
      <c r="E16" s="90" t="s">
        <v>145</v>
      </c>
      <c r="F16" s="90" t="s">
        <v>145</v>
      </c>
      <c r="G16" s="118"/>
      <c r="H16" s="118"/>
    </row>
    <row r="17" spans="1:10" ht="16">
      <c r="A17" s="454"/>
      <c r="B17" s="122" t="s">
        <v>152</v>
      </c>
      <c r="C17" s="90" t="s">
        <v>145</v>
      </c>
      <c r="D17" s="90" t="s">
        <v>145</v>
      </c>
      <c r="E17" s="90" t="s">
        <v>145</v>
      </c>
      <c r="F17" s="90" t="s">
        <v>145</v>
      </c>
      <c r="G17" s="118"/>
      <c r="H17" s="118"/>
    </row>
    <row r="18" spans="1:10" ht="16">
      <c r="A18" s="455"/>
      <c r="B18" s="122" t="s">
        <v>208</v>
      </c>
      <c r="C18" s="90" t="s">
        <v>145</v>
      </c>
      <c r="D18" s="90" t="s">
        <v>145</v>
      </c>
      <c r="E18" s="90" t="s">
        <v>145</v>
      </c>
      <c r="F18" s="90" t="s">
        <v>145</v>
      </c>
      <c r="G18" s="118"/>
      <c r="H18" s="118"/>
    </row>
    <row r="19" spans="1:10" ht="16">
      <c r="A19" s="174"/>
      <c r="B19" s="114" t="s">
        <v>210</v>
      </c>
      <c r="C19" s="90" t="s">
        <v>214</v>
      </c>
      <c r="D19" s="90" t="s">
        <v>212</v>
      </c>
      <c r="E19" s="90" t="s">
        <v>213</v>
      </c>
      <c r="F19" s="90" t="s">
        <v>211</v>
      </c>
      <c r="G19" s="137"/>
      <c r="H19" s="137"/>
    </row>
    <row r="20" spans="1:10">
      <c r="A20" s="20" t="s">
        <v>160</v>
      </c>
    </row>
    <row r="21" spans="1:10">
      <c r="A21" s="118"/>
      <c r="B21" s="118"/>
      <c r="C21" s="118"/>
      <c r="D21" s="118"/>
      <c r="E21" s="118"/>
      <c r="F21" s="118"/>
      <c r="G21" s="118"/>
      <c r="H21" s="118"/>
    </row>
    <row r="22" spans="1:10">
      <c r="A22" s="22"/>
      <c r="B22" s="449" t="s">
        <v>57</v>
      </c>
      <c r="C22" s="449"/>
      <c r="D22" s="449"/>
      <c r="E22" s="449"/>
      <c r="F22" s="449"/>
      <c r="G22" s="449"/>
      <c r="H22" s="449"/>
      <c r="I22" s="449"/>
      <c r="J22" s="449"/>
    </row>
    <row r="23" spans="1:10" ht="71.25" customHeight="1">
      <c r="A23" s="459" t="s">
        <v>32</v>
      </c>
      <c r="B23" s="461" t="s">
        <v>141</v>
      </c>
      <c r="C23" s="461" t="s">
        <v>360</v>
      </c>
      <c r="D23" s="461" t="s">
        <v>142</v>
      </c>
      <c r="E23" s="461" t="s">
        <v>143</v>
      </c>
      <c r="F23" s="461" t="s">
        <v>303</v>
      </c>
      <c r="G23" s="461" t="s">
        <v>304</v>
      </c>
      <c r="H23" s="461" t="s">
        <v>305</v>
      </c>
      <c r="I23" s="462" t="s">
        <v>361</v>
      </c>
      <c r="J23" s="462"/>
    </row>
    <row r="24" spans="1:10" ht="16">
      <c r="A24" s="460"/>
      <c r="B24" s="460"/>
      <c r="C24" s="460"/>
      <c r="D24" s="460"/>
      <c r="E24" s="460"/>
      <c r="F24" s="460"/>
      <c r="G24" s="460"/>
      <c r="H24" s="460"/>
      <c r="I24" s="179" t="s">
        <v>374</v>
      </c>
      <c r="J24" s="179" t="s">
        <v>375</v>
      </c>
    </row>
    <row r="25" spans="1:10" ht="16">
      <c r="A25" s="459" t="s">
        <v>144</v>
      </c>
      <c r="B25" s="123" t="s">
        <v>248</v>
      </c>
      <c r="C25" s="180" t="s">
        <v>362</v>
      </c>
      <c r="D25" s="90" t="s">
        <v>145</v>
      </c>
      <c r="E25" s="90"/>
      <c r="F25" s="90"/>
      <c r="G25" s="90" t="s">
        <v>145</v>
      </c>
      <c r="H25" s="90"/>
      <c r="I25" s="172" t="s">
        <v>373</v>
      </c>
      <c r="J25" s="172" t="s">
        <v>376</v>
      </c>
    </row>
    <row r="26" spans="1:10" ht="16">
      <c r="A26" s="461"/>
      <c r="B26" s="122" t="s">
        <v>250</v>
      </c>
      <c r="C26" s="90" t="s">
        <v>363</v>
      </c>
      <c r="D26" s="90" t="s">
        <v>145</v>
      </c>
      <c r="E26" s="90"/>
      <c r="F26" s="90"/>
      <c r="G26" s="90" t="s">
        <v>145</v>
      </c>
      <c r="H26" s="90" t="s">
        <v>145</v>
      </c>
      <c r="I26" s="172" t="s">
        <v>373</v>
      </c>
      <c r="J26" s="172" t="s">
        <v>376</v>
      </c>
    </row>
    <row r="27" spans="1:10" ht="16">
      <c r="A27" s="461"/>
      <c r="B27" s="122" t="s">
        <v>249</v>
      </c>
      <c r="C27" s="90" t="s">
        <v>364</v>
      </c>
      <c r="D27" s="90" t="s">
        <v>145</v>
      </c>
      <c r="E27" s="90"/>
      <c r="F27" s="90"/>
      <c r="G27" s="90" t="s">
        <v>145</v>
      </c>
      <c r="H27" s="90"/>
      <c r="I27" s="172" t="s">
        <v>373</v>
      </c>
      <c r="J27" s="172" t="s">
        <v>376</v>
      </c>
    </row>
    <row r="28" spans="1:10" ht="16">
      <c r="A28" s="461"/>
      <c r="B28" s="122" t="s">
        <v>251</v>
      </c>
      <c r="C28" s="90" t="s">
        <v>365</v>
      </c>
      <c r="D28" s="90" t="s">
        <v>145</v>
      </c>
      <c r="E28" s="90"/>
      <c r="F28" s="90"/>
      <c r="G28" s="90" t="s">
        <v>145</v>
      </c>
      <c r="H28" s="90"/>
      <c r="I28" s="172" t="s">
        <v>373</v>
      </c>
      <c r="J28" s="172" t="s">
        <v>376</v>
      </c>
    </row>
    <row r="29" spans="1:10" ht="16">
      <c r="A29" s="461"/>
      <c r="B29" s="122" t="s">
        <v>252</v>
      </c>
      <c r="C29" s="90" t="s">
        <v>366</v>
      </c>
      <c r="D29" s="90" t="s">
        <v>146</v>
      </c>
      <c r="E29" s="90"/>
      <c r="F29" s="90" t="s">
        <v>146</v>
      </c>
      <c r="G29" s="90" t="s">
        <v>146</v>
      </c>
      <c r="H29" s="90" t="s">
        <v>145</v>
      </c>
      <c r="I29" s="172" t="s">
        <v>373</v>
      </c>
      <c r="J29" s="172" t="s">
        <v>376</v>
      </c>
    </row>
    <row r="30" spans="1:10" ht="16">
      <c r="A30" s="461"/>
      <c r="B30" s="122" t="s">
        <v>147</v>
      </c>
      <c r="C30" s="90" t="s">
        <v>367</v>
      </c>
      <c r="D30" s="90" t="s">
        <v>145</v>
      </c>
      <c r="E30" s="90"/>
      <c r="F30" s="90" t="s">
        <v>145</v>
      </c>
      <c r="G30" s="90" t="s">
        <v>145</v>
      </c>
      <c r="H30" s="90"/>
      <c r="I30" s="172" t="s">
        <v>373</v>
      </c>
      <c r="J30" s="172" t="s">
        <v>376</v>
      </c>
    </row>
    <row r="31" spans="1:10" ht="16">
      <c r="A31" s="461"/>
      <c r="B31" s="122" t="s">
        <v>164</v>
      </c>
      <c r="C31" s="90" t="s">
        <v>365</v>
      </c>
      <c r="D31" s="90" t="s">
        <v>145</v>
      </c>
      <c r="E31" s="90"/>
      <c r="F31" s="90" t="s">
        <v>145</v>
      </c>
      <c r="G31" s="90" t="s">
        <v>145</v>
      </c>
      <c r="H31" s="90"/>
      <c r="I31" s="172" t="s">
        <v>373</v>
      </c>
      <c r="J31" s="172" t="s">
        <v>376</v>
      </c>
    </row>
    <row r="32" spans="1:10" ht="16">
      <c r="A32" s="460"/>
      <c r="B32" s="122" t="s">
        <v>253</v>
      </c>
      <c r="C32" s="90" t="s">
        <v>365</v>
      </c>
      <c r="D32" s="90" t="s">
        <v>145</v>
      </c>
      <c r="E32" s="90"/>
      <c r="F32" s="90" t="s">
        <v>145</v>
      </c>
      <c r="G32" s="90" t="s">
        <v>145</v>
      </c>
      <c r="H32" s="90"/>
      <c r="I32" s="172" t="s">
        <v>373</v>
      </c>
      <c r="J32" s="172" t="s">
        <v>376</v>
      </c>
    </row>
    <row r="33" spans="1:10" ht="16">
      <c r="A33" s="459" t="s">
        <v>148</v>
      </c>
      <c r="B33" s="122" t="s">
        <v>150</v>
      </c>
      <c r="C33" s="90" t="s">
        <v>365</v>
      </c>
      <c r="D33" s="90" t="s">
        <v>145</v>
      </c>
      <c r="E33" s="90" t="s">
        <v>146</v>
      </c>
      <c r="F33" s="90"/>
      <c r="G33" s="90"/>
      <c r="H33" s="90"/>
      <c r="I33" s="172" t="s">
        <v>373</v>
      </c>
      <c r="J33" s="181" t="s">
        <v>377</v>
      </c>
    </row>
    <row r="34" spans="1:10" ht="17">
      <c r="A34" s="461"/>
      <c r="B34" s="122" t="s">
        <v>300</v>
      </c>
      <c r="C34" s="90" t="s">
        <v>370</v>
      </c>
      <c r="D34" s="90" t="s">
        <v>145</v>
      </c>
      <c r="E34" s="90" t="s">
        <v>145</v>
      </c>
      <c r="F34" s="90"/>
      <c r="G34" s="90"/>
      <c r="H34" s="90"/>
      <c r="I34" s="172" t="s">
        <v>376</v>
      </c>
      <c r="J34" s="172" t="s">
        <v>376</v>
      </c>
    </row>
    <row r="35" spans="1:10" ht="16">
      <c r="A35" s="461"/>
      <c r="B35" s="122" t="s">
        <v>302</v>
      </c>
      <c r="C35" s="90" t="s">
        <v>368</v>
      </c>
      <c r="D35" s="90" t="s">
        <v>145</v>
      </c>
      <c r="E35" s="90" t="s">
        <v>145</v>
      </c>
      <c r="F35" s="90" t="s">
        <v>145</v>
      </c>
      <c r="G35" s="90" t="s">
        <v>145</v>
      </c>
      <c r="H35" s="90" t="s">
        <v>146</v>
      </c>
      <c r="I35" s="172" t="s">
        <v>373</v>
      </c>
      <c r="J35" s="181" t="s">
        <v>377</v>
      </c>
    </row>
    <row r="36" spans="1:10" ht="16">
      <c r="A36" s="461"/>
      <c r="B36" s="122" t="s">
        <v>301</v>
      </c>
      <c r="C36" s="90" t="s">
        <v>367</v>
      </c>
      <c r="D36" s="90" t="s">
        <v>145</v>
      </c>
      <c r="E36" s="90" t="s">
        <v>145</v>
      </c>
      <c r="F36" s="90" t="s">
        <v>145</v>
      </c>
      <c r="G36" s="90" t="s">
        <v>145</v>
      </c>
      <c r="H36" s="90" t="s">
        <v>145</v>
      </c>
      <c r="I36" s="172" t="s">
        <v>373</v>
      </c>
      <c r="J36" s="181" t="s">
        <v>377</v>
      </c>
    </row>
    <row r="37" spans="1:10" ht="16">
      <c r="A37" s="460"/>
      <c r="B37" s="122" t="s">
        <v>208</v>
      </c>
      <c r="C37" s="90" t="s">
        <v>369</v>
      </c>
      <c r="D37" s="90" t="s">
        <v>145</v>
      </c>
      <c r="E37" s="90" t="s">
        <v>145</v>
      </c>
      <c r="F37" s="90" t="s">
        <v>145</v>
      </c>
      <c r="G37" s="90" t="s">
        <v>145</v>
      </c>
      <c r="H37" s="90" t="s">
        <v>145</v>
      </c>
      <c r="I37" s="172" t="s">
        <v>371</v>
      </c>
      <c r="J37" s="172" t="s">
        <v>372</v>
      </c>
    </row>
    <row r="38" spans="1:10" ht="16">
      <c r="A38" s="114"/>
      <c r="B38" s="114" t="s">
        <v>210</v>
      </c>
      <c r="C38" s="114"/>
      <c r="D38" s="90" t="s">
        <v>214</v>
      </c>
      <c r="E38" s="90" t="s">
        <v>212</v>
      </c>
      <c r="F38" s="90" t="s">
        <v>213</v>
      </c>
      <c r="G38" s="90" t="s">
        <v>306</v>
      </c>
      <c r="H38" s="90" t="s">
        <v>212</v>
      </c>
      <c r="I38" s="172"/>
      <c r="J38" s="172"/>
    </row>
    <row r="39" spans="1:10">
      <c r="A39" s="20" t="s">
        <v>160</v>
      </c>
    </row>
    <row r="41" spans="1:10" ht="28.5" customHeight="1">
      <c r="A41" s="361" t="s">
        <v>378</v>
      </c>
      <c r="B41" s="361"/>
      <c r="C41" s="361"/>
      <c r="D41" s="361"/>
      <c r="E41" s="361"/>
      <c r="F41" s="361"/>
      <c r="G41" s="361"/>
      <c r="H41" s="361"/>
    </row>
    <row r="42" spans="1:10">
      <c r="A42" s="118"/>
      <c r="B42" s="118"/>
      <c r="C42" s="118"/>
      <c r="D42" s="118"/>
      <c r="E42" s="118"/>
      <c r="F42" s="118"/>
      <c r="G42" s="118"/>
      <c r="H42" s="118"/>
    </row>
    <row r="43" spans="1:10">
      <c r="A43" s="22"/>
      <c r="B43" s="449" t="s">
        <v>271</v>
      </c>
      <c r="C43" s="449"/>
      <c r="D43" s="449"/>
      <c r="E43" s="449"/>
      <c r="F43" s="449"/>
      <c r="G43" s="449"/>
      <c r="H43" s="449"/>
      <c r="I43" s="449"/>
      <c r="J43" s="449"/>
    </row>
    <row r="44" spans="1:10" ht="71.25" customHeight="1">
      <c r="A44" s="459" t="s">
        <v>32</v>
      </c>
      <c r="B44" s="461" t="s">
        <v>141</v>
      </c>
      <c r="C44" s="461" t="s">
        <v>382</v>
      </c>
      <c r="D44" s="461" t="s">
        <v>142</v>
      </c>
      <c r="E44" s="461" t="s">
        <v>143</v>
      </c>
      <c r="F44" s="461" t="s">
        <v>303</v>
      </c>
      <c r="G44" s="461" t="s">
        <v>304</v>
      </c>
      <c r="H44" s="461" t="s">
        <v>305</v>
      </c>
      <c r="I44" s="462" t="s">
        <v>381</v>
      </c>
      <c r="J44" s="462"/>
    </row>
    <row r="45" spans="1:10" ht="16">
      <c r="A45" s="460"/>
      <c r="B45" s="460"/>
      <c r="C45" s="460"/>
      <c r="D45" s="460"/>
      <c r="E45" s="460"/>
      <c r="F45" s="460"/>
      <c r="G45" s="460"/>
      <c r="H45" s="460"/>
      <c r="I45" s="179" t="s">
        <v>374</v>
      </c>
      <c r="J45" s="179" t="s">
        <v>375</v>
      </c>
    </row>
    <row r="46" spans="1:10" ht="16">
      <c r="A46" s="459" t="s">
        <v>144</v>
      </c>
      <c r="B46" s="123" t="s">
        <v>248</v>
      </c>
      <c r="C46" s="180" t="s">
        <v>415</v>
      </c>
      <c r="D46" s="90" t="s">
        <v>400</v>
      </c>
      <c r="E46" s="172"/>
      <c r="F46" s="172"/>
      <c r="G46" s="90" t="s">
        <v>400</v>
      </c>
      <c r="H46" s="172"/>
      <c r="I46" s="172" t="s">
        <v>401</v>
      </c>
      <c r="J46" s="172" t="s">
        <v>376</v>
      </c>
    </row>
    <row r="47" spans="1:10" ht="16">
      <c r="A47" s="461"/>
      <c r="B47" s="122" t="s">
        <v>250</v>
      </c>
      <c r="C47" s="90" t="s">
        <v>402</v>
      </c>
      <c r="D47" s="90" t="s">
        <v>400</v>
      </c>
      <c r="E47" s="172"/>
      <c r="F47" s="172"/>
      <c r="G47" s="90" t="s">
        <v>400</v>
      </c>
      <c r="H47" s="90" t="s">
        <v>400</v>
      </c>
      <c r="I47" s="172" t="s">
        <v>401</v>
      </c>
      <c r="J47" s="172" t="s">
        <v>376</v>
      </c>
    </row>
    <row r="48" spans="1:10" ht="16">
      <c r="A48" s="461"/>
      <c r="B48" s="122" t="s">
        <v>249</v>
      </c>
      <c r="C48" s="90" t="s">
        <v>403</v>
      </c>
      <c r="D48" s="90" t="s">
        <v>400</v>
      </c>
      <c r="E48" s="172"/>
      <c r="F48" s="172"/>
      <c r="G48" s="90" t="s">
        <v>400</v>
      </c>
      <c r="H48" s="172"/>
      <c r="I48" s="172" t="s">
        <v>401</v>
      </c>
      <c r="J48" s="172" t="s">
        <v>376</v>
      </c>
    </row>
    <row r="49" spans="1:10" ht="16">
      <c r="A49" s="461"/>
      <c r="B49" s="122" t="s">
        <v>251</v>
      </c>
      <c r="C49" s="90" t="s">
        <v>367</v>
      </c>
      <c r="D49" s="90" t="s">
        <v>400</v>
      </c>
      <c r="E49" s="172"/>
      <c r="F49" s="172"/>
      <c r="G49" s="90" t="s">
        <v>400</v>
      </c>
      <c r="H49" s="172"/>
      <c r="I49" s="172" t="s">
        <v>401</v>
      </c>
      <c r="J49" s="172" t="s">
        <v>376</v>
      </c>
    </row>
    <row r="50" spans="1:10" ht="17">
      <c r="A50" s="461"/>
      <c r="B50" s="122" t="s">
        <v>404</v>
      </c>
      <c r="C50" s="90" t="s">
        <v>370</v>
      </c>
      <c r="D50" s="90" t="s">
        <v>400</v>
      </c>
      <c r="E50" s="172"/>
      <c r="F50" s="172"/>
      <c r="G50" s="90"/>
      <c r="H50" s="172"/>
      <c r="I50" s="172" t="s">
        <v>376</v>
      </c>
      <c r="J50" s="172" t="s">
        <v>376</v>
      </c>
    </row>
    <row r="51" spans="1:10" ht="16">
      <c r="A51" s="461"/>
      <c r="B51" s="122" t="s">
        <v>405</v>
      </c>
      <c r="C51" s="90" t="s">
        <v>368</v>
      </c>
      <c r="D51" s="90" t="s">
        <v>406</v>
      </c>
      <c r="E51" s="172"/>
      <c r="F51" s="90" t="s">
        <v>400</v>
      </c>
      <c r="G51" s="90" t="s">
        <v>400</v>
      </c>
      <c r="H51" s="90" t="s">
        <v>400</v>
      </c>
      <c r="I51" s="172" t="s">
        <v>401</v>
      </c>
      <c r="J51" s="172" t="s">
        <v>376</v>
      </c>
    </row>
    <row r="52" spans="1:10" ht="16">
      <c r="A52" s="461"/>
      <c r="B52" s="122" t="s">
        <v>164</v>
      </c>
      <c r="C52" s="90" t="s">
        <v>367</v>
      </c>
      <c r="D52" s="90" t="s">
        <v>400</v>
      </c>
      <c r="E52" s="172"/>
      <c r="F52" s="90" t="s">
        <v>406</v>
      </c>
      <c r="G52" s="90" t="s">
        <v>400</v>
      </c>
      <c r="H52" s="172"/>
      <c r="I52" s="172" t="s">
        <v>401</v>
      </c>
      <c r="J52" s="172" t="s">
        <v>376</v>
      </c>
    </row>
    <row r="53" spans="1:10" ht="16">
      <c r="A53" s="461"/>
      <c r="B53" s="122" t="s">
        <v>253</v>
      </c>
      <c r="C53" s="90" t="s">
        <v>367</v>
      </c>
      <c r="D53" s="90" t="s">
        <v>400</v>
      </c>
      <c r="E53" s="172"/>
      <c r="F53" s="90" t="s">
        <v>400</v>
      </c>
      <c r="G53" s="90" t="s">
        <v>406</v>
      </c>
      <c r="H53" s="172"/>
      <c r="I53" s="172" t="s">
        <v>401</v>
      </c>
      <c r="J53" s="172" t="s">
        <v>376</v>
      </c>
    </row>
    <row r="54" spans="1:10" ht="17">
      <c r="A54" s="460"/>
      <c r="B54" s="122" t="s">
        <v>407</v>
      </c>
      <c r="C54" s="90" t="s">
        <v>370</v>
      </c>
      <c r="D54" s="90" t="s">
        <v>400</v>
      </c>
      <c r="E54" s="172"/>
      <c r="F54" s="90" t="s">
        <v>400</v>
      </c>
      <c r="G54" s="90" t="s">
        <v>400</v>
      </c>
      <c r="H54" s="172"/>
      <c r="I54" s="172" t="s">
        <v>376</v>
      </c>
      <c r="J54" s="172" t="s">
        <v>376</v>
      </c>
    </row>
    <row r="55" spans="1:10" ht="16">
      <c r="A55" s="459" t="s">
        <v>148</v>
      </c>
      <c r="B55" s="122" t="s">
        <v>150</v>
      </c>
      <c r="C55" s="90" t="s">
        <v>367</v>
      </c>
      <c r="D55" s="90" t="s">
        <v>400</v>
      </c>
      <c r="E55" s="90" t="s">
        <v>406</v>
      </c>
      <c r="F55" s="172"/>
      <c r="G55" s="172"/>
      <c r="H55" s="172"/>
      <c r="I55" s="172" t="s">
        <v>401</v>
      </c>
      <c r="J55" s="181" t="s">
        <v>408</v>
      </c>
    </row>
    <row r="56" spans="1:10" ht="16">
      <c r="A56" s="461"/>
      <c r="B56" s="122" t="s">
        <v>300</v>
      </c>
      <c r="C56" s="90" t="s">
        <v>369</v>
      </c>
      <c r="D56" s="90" t="s">
        <v>400</v>
      </c>
      <c r="E56" s="90" t="s">
        <v>400</v>
      </c>
      <c r="F56" s="172"/>
      <c r="G56" s="172"/>
      <c r="H56" s="172"/>
      <c r="I56" s="181" t="s">
        <v>409</v>
      </c>
      <c r="J56" s="181" t="s">
        <v>410</v>
      </c>
    </row>
    <row r="57" spans="1:10" ht="16">
      <c r="A57" s="461"/>
      <c r="B57" s="122" t="s">
        <v>302</v>
      </c>
      <c r="C57" s="90" t="s">
        <v>363</v>
      </c>
      <c r="D57" s="90" t="s">
        <v>400</v>
      </c>
      <c r="E57" s="90" t="s">
        <v>400</v>
      </c>
      <c r="F57" s="90" t="s">
        <v>400</v>
      </c>
      <c r="G57" s="90" t="s">
        <v>400</v>
      </c>
      <c r="H57" s="90" t="s">
        <v>406</v>
      </c>
      <c r="I57" s="172" t="s">
        <v>401</v>
      </c>
      <c r="J57" s="181" t="s">
        <v>408</v>
      </c>
    </row>
    <row r="58" spans="1:10" ht="16">
      <c r="A58" s="461"/>
      <c r="B58" s="122" t="s">
        <v>301</v>
      </c>
      <c r="C58" s="90" t="s">
        <v>368</v>
      </c>
      <c r="D58" s="90" t="s">
        <v>400</v>
      </c>
      <c r="E58" s="90" t="s">
        <v>400</v>
      </c>
      <c r="F58" s="90" t="s">
        <v>400</v>
      </c>
      <c r="G58" s="90" t="s">
        <v>400</v>
      </c>
      <c r="H58" s="90" t="s">
        <v>400</v>
      </c>
      <c r="I58" s="172" t="s">
        <v>401</v>
      </c>
      <c r="J58" s="181" t="s">
        <v>408</v>
      </c>
    </row>
    <row r="59" spans="1:10" ht="16">
      <c r="A59" s="460"/>
      <c r="B59" s="122" t="s">
        <v>208</v>
      </c>
      <c r="C59" s="90" t="s">
        <v>365</v>
      </c>
      <c r="D59" s="90" t="s">
        <v>400</v>
      </c>
      <c r="E59" s="90" t="s">
        <v>400</v>
      </c>
      <c r="F59" s="90" t="s">
        <v>400</v>
      </c>
      <c r="G59" s="90" t="s">
        <v>400</v>
      </c>
      <c r="H59" s="90" t="s">
        <v>400</v>
      </c>
      <c r="I59" s="172" t="s">
        <v>401</v>
      </c>
      <c r="J59" s="181" t="s">
        <v>408</v>
      </c>
    </row>
    <row r="60" spans="1:10" ht="16">
      <c r="A60" s="114"/>
      <c r="B60" s="114" t="s">
        <v>210</v>
      </c>
      <c r="C60" s="114"/>
      <c r="D60" s="90" t="s">
        <v>411</v>
      </c>
      <c r="E60" s="90" t="s">
        <v>412</v>
      </c>
      <c r="F60" s="90" t="s">
        <v>413</v>
      </c>
      <c r="G60" s="90" t="s">
        <v>414</v>
      </c>
      <c r="H60" s="90" t="s">
        <v>412</v>
      </c>
      <c r="I60" s="181"/>
      <c r="J60" s="172"/>
    </row>
    <row r="61" spans="1:10">
      <c r="A61" s="20" t="s">
        <v>160</v>
      </c>
    </row>
    <row r="63" spans="1:10" ht="28" customHeight="1">
      <c r="A63" s="343" t="s">
        <v>416</v>
      </c>
      <c r="B63" s="361"/>
      <c r="C63" s="361"/>
      <c r="D63" s="361"/>
      <c r="E63" s="361"/>
      <c r="F63" s="361"/>
      <c r="G63" s="361"/>
      <c r="H63" s="361"/>
      <c r="I63" s="361"/>
      <c r="J63" s="361"/>
    </row>
    <row r="65" spans="1:10">
      <c r="A65" s="22"/>
      <c r="B65" s="449" t="s">
        <v>380</v>
      </c>
      <c r="C65" s="449"/>
      <c r="D65" s="449"/>
      <c r="E65" s="449"/>
      <c r="F65" s="449"/>
      <c r="G65" s="449"/>
      <c r="H65" s="449"/>
      <c r="I65" s="449"/>
      <c r="J65" s="449"/>
    </row>
    <row r="66" spans="1:10" ht="71.25" customHeight="1">
      <c r="A66" s="459" t="s">
        <v>32</v>
      </c>
      <c r="B66" s="461" t="s">
        <v>141</v>
      </c>
      <c r="C66" s="461" t="s">
        <v>699</v>
      </c>
      <c r="D66" s="461" t="s">
        <v>142</v>
      </c>
      <c r="E66" s="461" t="s">
        <v>143</v>
      </c>
      <c r="F66" s="461" t="s">
        <v>303</v>
      </c>
      <c r="G66" s="461" t="s">
        <v>304</v>
      </c>
      <c r="H66" s="461" t="s">
        <v>305</v>
      </c>
      <c r="I66" s="462" t="s">
        <v>700</v>
      </c>
      <c r="J66" s="462"/>
    </row>
    <row r="67" spans="1:10" ht="16">
      <c r="A67" s="460"/>
      <c r="B67" s="460"/>
      <c r="C67" s="460"/>
      <c r="D67" s="460"/>
      <c r="E67" s="460"/>
      <c r="F67" s="460"/>
      <c r="G67" s="460"/>
      <c r="H67" s="460"/>
      <c r="I67" s="179" t="s">
        <v>374</v>
      </c>
      <c r="J67" s="179" t="s">
        <v>375</v>
      </c>
    </row>
    <row r="68" spans="1:10" ht="15" customHeight="1">
      <c r="A68" s="459" t="s">
        <v>144</v>
      </c>
      <c r="B68" s="123" t="s">
        <v>701</v>
      </c>
      <c r="C68" s="180" t="s">
        <v>709</v>
      </c>
      <c r="D68" s="90" t="s">
        <v>400</v>
      </c>
      <c r="E68" s="172"/>
      <c r="F68" s="172"/>
      <c r="G68" s="90"/>
      <c r="H68" s="172"/>
      <c r="I68" s="181" t="s">
        <v>373</v>
      </c>
      <c r="J68" s="181" t="s">
        <v>376</v>
      </c>
    </row>
    <row r="69" spans="1:10" ht="16">
      <c r="A69" s="461"/>
      <c r="B69" s="122" t="s">
        <v>702</v>
      </c>
      <c r="C69" s="90" t="s">
        <v>364</v>
      </c>
      <c r="D69" s="90" t="s">
        <v>400</v>
      </c>
      <c r="E69" s="172"/>
      <c r="F69" s="172"/>
      <c r="G69" s="90" t="s">
        <v>400</v>
      </c>
      <c r="H69" s="90" t="s">
        <v>400</v>
      </c>
      <c r="I69" s="181" t="s">
        <v>373</v>
      </c>
      <c r="J69" s="181" t="s">
        <v>376</v>
      </c>
    </row>
    <row r="70" spans="1:10" ht="17">
      <c r="A70" s="461"/>
      <c r="B70" s="122" t="s">
        <v>703</v>
      </c>
      <c r="C70" s="90" t="s">
        <v>370</v>
      </c>
      <c r="D70" s="90" t="s">
        <v>400</v>
      </c>
      <c r="E70" s="172"/>
      <c r="F70" s="172"/>
      <c r="G70" s="90" t="s">
        <v>400</v>
      </c>
      <c r="H70" s="172"/>
      <c r="I70" s="181" t="s">
        <v>376</v>
      </c>
      <c r="J70" s="181" t="s">
        <v>376</v>
      </c>
    </row>
    <row r="71" spans="1:10" ht="17">
      <c r="A71" s="461"/>
      <c r="B71" s="122" t="s">
        <v>704</v>
      </c>
      <c r="C71" s="90" t="s">
        <v>370</v>
      </c>
      <c r="D71" s="90" t="s">
        <v>400</v>
      </c>
      <c r="E71" s="172"/>
      <c r="F71" s="172"/>
      <c r="G71" s="90"/>
      <c r="H71" s="172"/>
      <c r="I71" s="181" t="s">
        <v>376</v>
      </c>
      <c r="J71" s="181" t="s">
        <v>376</v>
      </c>
    </row>
    <row r="72" spans="1:10" ht="15" customHeight="1">
      <c r="A72" s="461"/>
      <c r="B72" s="122" t="s">
        <v>705</v>
      </c>
      <c r="C72" s="90" t="s">
        <v>369</v>
      </c>
      <c r="D72" s="90" t="s">
        <v>400</v>
      </c>
      <c r="E72" s="172"/>
      <c r="F72" s="172"/>
      <c r="G72" s="90"/>
      <c r="H72" s="172"/>
      <c r="I72" s="181" t="s">
        <v>715</v>
      </c>
      <c r="J72" s="181" t="s">
        <v>376</v>
      </c>
    </row>
    <row r="73" spans="1:10" ht="16">
      <c r="A73" s="461"/>
      <c r="B73" s="122" t="s">
        <v>405</v>
      </c>
      <c r="C73" s="90" t="s">
        <v>363</v>
      </c>
      <c r="D73" s="90" t="s">
        <v>406</v>
      </c>
      <c r="E73" s="172"/>
      <c r="F73" s="90" t="s">
        <v>400</v>
      </c>
      <c r="G73" s="90" t="s">
        <v>400</v>
      </c>
      <c r="H73" s="90" t="s">
        <v>400</v>
      </c>
      <c r="I73" s="181" t="s">
        <v>373</v>
      </c>
      <c r="J73" s="181" t="s">
        <v>376</v>
      </c>
    </row>
    <row r="74" spans="1:10" ht="15" customHeight="1">
      <c r="A74" s="461"/>
      <c r="B74" s="122" t="s">
        <v>164</v>
      </c>
      <c r="C74" s="90" t="s">
        <v>368</v>
      </c>
      <c r="D74" s="90" t="s">
        <v>400</v>
      </c>
      <c r="E74" s="172"/>
      <c r="F74" s="90" t="s">
        <v>406</v>
      </c>
      <c r="G74" s="90" t="s">
        <v>400</v>
      </c>
      <c r="H74" s="172"/>
      <c r="I74" s="181" t="s">
        <v>373</v>
      </c>
      <c r="J74" s="181" t="s">
        <v>376</v>
      </c>
    </row>
    <row r="75" spans="1:10" ht="16">
      <c r="A75" s="461"/>
      <c r="B75" s="122" t="s">
        <v>253</v>
      </c>
      <c r="C75" s="90" t="s">
        <v>368</v>
      </c>
      <c r="D75" s="90" t="s">
        <v>400</v>
      </c>
      <c r="E75" s="172"/>
      <c r="F75" s="90" t="s">
        <v>400</v>
      </c>
      <c r="G75" s="90" t="s">
        <v>406</v>
      </c>
      <c r="H75" s="172"/>
      <c r="I75" s="181" t="s">
        <v>373</v>
      </c>
      <c r="J75" s="181" t="s">
        <v>376</v>
      </c>
    </row>
    <row r="76" spans="1:10" ht="16">
      <c r="A76" s="461"/>
      <c r="B76" s="122" t="s">
        <v>708</v>
      </c>
      <c r="C76" s="90" t="s">
        <v>369</v>
      </c>
      <c r="D76" s="90" t="s">
        <v>400</v>
      </c>
      <c r="E76" s="172"/>
      <c r="F76" s="90" t="s">
        <v>400</v>
      </c>
      <c r="G76" s="90" t="s">
        <v>400</v>
      </c>
      <c r="H76" s="172"/>
      <c r="I76" s="181" t="s">
        <v>715</v>
      </c>
      <c r="J76" s="181" t="s">
        <v>376</v>
      </c>
    </row>
    <row r="77" spans="1:10" ht="17">
      <c r="A77" s="460"/>
      <c r="B77" s="122" t="s">
        <v>707</v>
      </c>
      <c r="C77" s="90" t="s">
        <v>370</v>
      </c>
      <c r="D77" s="90" t="s">
        <v>400</v>
      </c>
      <c r="E77" s="172"/>
      <c r="F77" s="90" t="s">
        <v>400</v>
      </c>
      <c r="G77" s="90" t="s">
        <v>400</v>
      </c>
      <c r="H77" s="172"/>
      <c r="I77" s="181" t="s">
        <v>376</v>
      </c>
      <c r="J77" s="181" t="s">
        <v>376</v>
      </c>
    </row>
    <row r="78" spans="1:10" ht="16">
      <c r="A78" s="459" t="s">
        <v>148</v>
      </c>
      <c r="B78" s="122" t="s">
        <v>300</v>
      </c>
      <c r="C78" s="90" t="s">
        <v>365</v>
      </c>
      <c r="D78" s="90" t="s">
        <v>400</v>
      </c>
      <c r="E78" s="90" t="s">
        <v>406</v>
      </c>
      <c r="F78" s="172"/>
      <c r="G78" s="172"/>
      <c r="H78" s="172"/>
      <c r="I78" s="181" t="s">
        <v>373</v>
      </c>
      <c r="J78" s="181" t="s">
        <v>711</v>
      </c>
    </row>
    <row r="79" spans="1:10" ht="17">
      <c r="A79" s="461"/>
      <c r="B79" s="122" t="s">
        <v>706</v>
      </c>
      <c r="C79" s="90" t="s">
        <v>370</v>
      </c>
      <c r="D79" s="90" t="s">
        <v>400</v>
      </c>
      <c r="E79" s="90" t="s">
        <v>400</v>
      </c>
      <c r="F79" s="90"/>
      <c r="G79" s="90"/>
      <c r="H79" s="90"/>
      <c r="I79" s="181" t="s">
        <v>376</v>
      </c>
      <c r="J79" s="181" t="s">
        <v>376</v>
      </c>
    </row>
    <row r="80" spans="1:10" ht="16">
      <c r="A80" s="461"/>
      <c r="B80" s="122" t="s">
        <v>302</v>
      </c>
      <c r="C80" s="90" t="s">
        <v>402</v>
      </c>
      <c r="D80" s="90" t="s">
        <v>400</v>
      </c>
      <c r="E80" s="90" t="s">
        <v>400</v>
      </c>
      <c r="F80" s="90" t="s">
        <v>400</v>
      </c>
      <c r="G80" s="90" t="s">
        <v>400</v>
      </c>
      <c r="H80" s="90" t="s">
        <v>406</v>
      </c>
      <c r="I80" s="181" t="s">
        <v>373</v>
      </c>
      <c r="J80" s="181" t="s">
        <v>711</v>
      </c>
    </row>
    <row r="81" spans="1:10" ht="16">
      <c r="A81" s="461"/>
      <c r="B81" s="122" t="s">
        <v>301</v>
      </c>
      <c r="C81" s="90" t="s">
        <v>363</v>
      </c>
      <c r="D81" s="90" t="s">
        <v>400</v>
      </c>
      <c r="E81" s="90" t="s">
        <v>400</v>
      </c>
      <c r="F81" s="90" t="s">
        <v>400</v>
      </c>
      <c r="G81" s="90" t="s">
        <v>400</v>
      </c>
      <c r="H81" s="90" t="s">
        <v>400</v>
      </c>
      <c r="I81" s="181" t="s">
        <v>373</v>
      </c>
      <c r="J81" s="181" t="s">
        <v>711</v>
      </c>
    </row>
    <row r="82" spans="1:10" ht="16">
      <c r="A82" s="460"/>
      <c r="B82" s="122" t="s">
        <v>208</v>
      </c>
      <c r="C82" s="90" t="s">
        <v>367</v>
      </c>
      <c r="D82" s="90" t="s">
        <v>400</v>
      </c>
      <c r="E82" s="90" t="s">
        <v>400</v>
      </c>
      <c r="F82" s="90" t="s">
        <v>400</v>
      </c>
      <c r="G82" s="90" t="s">
        <v>400</v>
      </c>
      <c r="H82" s="90" t="s">
        <v>400</v>
      </c>
      <c r="I82" s="181" t="s">
        <v>373</v>
      </c>
      <c r="J82" s="181" t="s">
        <v>711</v>
      </c>
    </row>
    <row r="83" spans="1:10" ht="16">
      <c r="A83" s="114"/>
      <c r="B83" s="114" t="s">
        <v>210</v>
      </c>
      <c r="C83" s="114"/>
      <c r="D83" s="90" t="s">
        <v>710</v>
      </c>
      <c r="E83" s="90" t="s">
        <v>412</v>
      </c>
      <c r="F83" s="90" t="s">
        <v>712</v>
      </c>
      <c r="G83" s="90" t="s">
        <v>716</v>
      </c>
      <c r="H83" s="90" t="s">
        <v>713</v>
      </c>
      <c r="I83" s="181"/>
      <c r="J83" s="181"/>
    </row>
    <row r="84" spans="1:10">
      <c r="A84" s="20" t="s">
        <v>160</v>
      </c>
    </row>
    <row r="86" spans="1:10" ht="31.5" customHeight="1">
      <c r="A86" s="361" t="s">
        <v>247</v>
      </c>
      <c r="B86" s="361"/>
      <c r="C86" s="361"/>
      <c r="D86" s="361"/>
      <c r="E86" s="361"/>
      <c r="F86" s="361"/>
      <c r="G86" s="361"/>
      <c r="H86" s="361"/>
    </row>
    <row r="88" spans="1:10" ht="28" customHeight="1">
      <c r="A88" s="343" t="s">
        <v>714</v>
      </c>
      <c r="B88" s="361"/>
      <c r="C88" s="361"/>
      <c r="D88" s="361"/>
      <c r="E88" s="361"/>
      <c r="F88" s="361"/>
      <c r="G88" s="361"/>
      <c r="H88" s="361"/>
      <c r="I88" s="361"/>
      <c r="J88" s="361"/>
    </row>
    <row r="89" spans="1:10">
      <c r="A89" s="117"/>
      <c r="B89" s="118"/>
      <c r="C89" s="118"/>
      <c r="D89" s="118"/>
      <c r="E89" s="118"/>
      <c r="F89" s="118"/>
      <c r="G89" s="118"/>
      <c r="H89" s="118"/>
      <c r="I89" s="118"/>
      <c r="J89" s="118"/>
    </row>
    <row r="90" spans="1:10" ht="16">
      <c r="J90" s="158" t="s">
        <v>289</v>
      </c>
    </row>
  </sheetData>
  <mergeCells count="43">
    <mergeCell ref="A63:J63"/>
    <mergeCell ref="A78:A82"/>
    <mergeCell ref="G66:G67"/>
    <mergeCell ref="H66:H67"/>
    <mergeCell ref="I66:J66"/>
    <mergeCell ref="A68:A77"/>
    <mergeCell ref="B66:B67"/>
    <mergeCell ref="C66:C67"/>
    <mergeCell ref="D66:D67"/>
    <mergeCell ref="E66:E67"/>
    <mergeCell ref="F66:F67"/>
    <mergeCell ref="A55:A59"/>
    <mergeCell ref="A88:J88"/>
    <mergeCell ref="B43:J43"/>
    <mergeCell ref="A44:A45"/>
    <mergeCell ref="B44:B45"/>
    <mergeCell ref="C44:C45"/>
    <mergeCell ref="D44:D45"/>
    <mergeCell ref="E44:E45"/>
    <mergeCell ref="F44:F45"/>
    <mergeCell ref="G44:G45"/>
    <mergeCell ref="H44:H45"/>
    <mergeCell ref="I44:J44"/>
    <mergeCell ref="A86:H86"/>
    <mergeCell ref="A46:A54"/>
    <mergeCell ref="B65:J65"/>
    <mergeCell ref="A66:A67"/>
    <mergeCell ref="H23:H24"/>
    <mergeCell ref="B22:J22"/>
    <mergeCell ref="I23:J23"/>
    <mergeCell ref="A41:H41"/>
    <mergeCell ref="A25:A32"/>
    <mergeCell ref="A33:A37"/>
    <mergeCell ref="G23:G24"/>
    <mergeCell ref="A6:A13"/>
    <mergeCell ref="A14:A18"/>
    <mergeCell ref="B4:F4"/>
    <mergeCell ref="A23:A24"/>
    <mergeCell ref="B23:B24"/>
    <mergeCell ref="C23:C24"/>
    <mergeCell ref="D23:D24"/>
    <mergeCell ref="E23:E24"/>
    <mergeCell ref="F23:F24"/>
  </mergeCells>
  <phoneticPr fontId="2"/>
  <hyperlinks>
    <hyperlink ref="J90" location="説明・目次!A1" display="目次に戻る" xr:uid="{BCE421A7-7E98-43D3-A4EC-E8885131A70C}"/>
  </hyperlinks>
  <pageMargins left="0.70866141732283472" right="0.70866141732283472" top="0.74803149606299213" bottom="0.74803149606299213" header="0.31496062992125984" footer="0.31496062992125984"/>
  <pageSetup paperSize="9" scale="74" orientation="portrait" verticalDpi="300" r:id="rId1"/>
  <rowBreaks count="1" manualBreakCount="1">
    <brk id="41" max="9"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0924-AA97-40E1-A6F9-EDF59268E0F8}">
  <sheetPr>
    <tabColor theme="9" tint="-0.499984740745262"/>
  </sheetPr>
  <dimension ref="A1:G72"/>
  <sheetViews>
    <sheetView view="pageBreakPreview" topLeftCell="A52" zoomScaleNormal="100" zoomScaleSheetLayoutView="100" workbookViewId="0">
      <selection activeCell="G72" sqref="G72"/>
    </sheetView>
  </sheetViews>
  <sheetFormatPr baseColWidth="10" defaultColWidth="9" defaultRowHeight="15"/>
  <cols>
    <col min="1" max="1" width="14.33203125" style="20" customWidth="1"/>
    <col min="2" max="3" width="12.5" style="20" customWidth="1"/>
    <col min="4" max="7" width="13.83203125" style="20" customWidth="1"/>
    <col min="8" max="16384" width="9" style="20"/>
  </cols>
  <sheetData>
    <row r="1" spans="1:7" ht="22">
      <c r="A1" s="13" t="s">
        <v>62</v>
      </c>
      <c r="B1" s="10"/>
      <c r="C1" s="10"/>
      <c r="D1" s="10"/>
      <c r="E1" s="10"/>
      <c r="F1" s="10"/>
      <c r="G1" s="10"/>
    </row>
    <row r="2" spans="1:7" ht="14.25" customHeight="1">
      <c r="A2" s="13"/>
      <c r="B2" s="10"/>
      <c r="C2" s="10"/>
      <c r="D2" s="10"/>
      <c r="E2" s="10"/>
      <c r="F2" s="10"/>
      <c r="G2" s="10"/>
    </row>
    <row r="3" spans="1:7" ht="14.25" customHeight="1">
      <c r="A3" s="29" t="s">
        <v>325</v>
      </c>
      <c r="B3" s="10"/>
      <c r="C3" s="10"/>
      <c r="D3" s="10"/>
      <c r="E3" s="10"/>
      <c r="F3" s="10"/>
      <c r="G3" s="10"/>
    </row>
    <row r="4" spans="1:7" ht="14.25" customHeight="1">
      <c r="A4" s="13"/>
      <c r="B4" s="10"/>
      <c r="C4" s="10"/>
      <c r="D4" s="10"/>
      <c r="E4" s="10"/>
      <c r="F4" s="10"/>
      <c r="G4" s="10"/>
    </row>
    <row r="5" spans="1:7">
      <c r="A5" s="29" t="s">
        <v>353</v>
      </c>
    </row>
    <row r="6" spans="1:7">
      <c r="A6" s="47"/>
      <c r="B6" s="449" t="s">
        <v>181</v>
      </c>
      <c r="C6" s="449"/>
      <c r="D6" s="449"/>
      <c r="E6" s="449"/>
      <c r="F6" s="449"/>
    </row>
    <row r="7" spans="1:7" ht="14.25" customHeight="1">
      <c r="A7" s="469" t="s">
        <v>32</v>
      </c>
      <c r="B7" s="449" t="s">
        <v>217</v>
      </c>
      <c r="C7" s="462" t="s">
        <v>218</v>
      </c>
      <c r="D7" s="449" t="s">
        <v>219</v>
      </c>
      <c r="E7" s="449"/>
      <c r="F7" s="449"/>
    </row>
    <row r="8" spans="1:7" ht="32">
      <c r="A8" s="470"/>
      <c r="B8" s="449"/>
      <c r="C8" s="462"/>
      <c r="D8" s="121" t="s">
        <v>220</v>
      </c>
      <c r="E8" s="121" t="s">
        <v>221</v>
      </c>
      <c r="F8" s="114" t="s">
        <v>222</v>
      </c>
    </row>
    <row r="9" spans="1:7" ht="51" customHeight="1">
      <c r="A9" s="6" t="s">
        <v>215</v>
      </c>
      <c r="B9" s="25" t="s">
        <v>223</v>
      </c>
      <c r="C9" s="25" t="s">
        <v>226</v>
      </c>
      <c r="D9" s="25" t="s">
        <v>229</v>
      </c>
      <c r="E9" s="25" t="s">
        <v>231</v>
      </c>
      <c r="F9" s="25" t="s">
        <v>233</v>
      </c>
    </row>
    <row r="10" spans="1:7" ht="51" customHeight="1">
      <c r="A10" s="6" t="s">
        <v>216</v>
      </c>
      <c r="B10" s="25" t="s">
        <v>224</v>
      </c>
      <c r="C10" s="25" t="s">
        <v>227</v>
      </c>
      <c r="D10" s="25" t="s">
        <v>227</v>
      </c>
      <c r="E10" s="25" t="s">
        <v>232</v>
      </c>
      <c r="F10" s="25" t="s">
        <v>232</v>
      </c>
    </row>
    <row r="11" spans="1:7" ht="51" customHeight="1">
      <c r="A11" s="6" t="s">
        <v>269</v>
      </c>
      <c r="B11" s="25" t="s">
        <v>225</v>
      </c>
      <c r="C11" s="25" t="s">
        <v>228</v>
      </c>
      <c r="D11" s="25" t="s">
        <v>230</v>
      </c>
      <c r="E11" s="25" t="s">
        <v>231</v>
      </c>
      <c r="F11" s="25" t="s">
        <v>233</v>
      </c>
    </row>
    <row r="12" spans="1:7" ht="29.25" customHeight="1">
      <c r="A12" s="375" t="s">
        <v>323</v>
      </c>
      <c r="B12" s="375"/>
      <c r="C12" s="375"/>
      <c r="D12" s="375"/>
      <c r="E12" s="375"/>
      <c r="F12" s="375"/>
    </row>
    <row r="13" spans="1:7">
      <c r="A13" s="165"/>
      <c r="B13" s="165"/>
      <c r="C13" s="165"/>
      <c r="D13" s="165"/>
      <c r="E13" s="165"/>
      <c r="F13" s="165"/>
    </row>
    <row r="14" spans="1:7">
      <c r="A14" s="47"/>
      <c r="B14" s="449" t="s">
        <v>270</v>
      </c>
      <c r="C14" s="449"/>
      <c r="D14" s="449"/>
      <c r="E14" s="449"/>
      <c r="F14" s="449"/>
    </row>
    <row r="15" spans="1:7">
      <c r="A15" s="469" t="s">
        <v>32</v>
      </c>
      <c r="B15" s="449" t="s">
        <v>217</v>
      </c>
      <c r="C15" s="462" t="s">
        <v>218</v>
      </c>
      <c r="D15" s="449" t="s">
        <v>219</v>
      </c>
      <c r="E15" s="449"/>
      <c r="F15" s="449"/>
    </row>
    <row r="16" spans="1:7" ht="32">
      <c r="A16" s="470"/>
      <c r="B16" s="449"/>
      <c r="C16" s="462"/>
      <c r="D16" s="121" t="s">
        <v>220</v>
      </c>
      <c r="E16" s="121" t="s">
        <v>221</v>
      </c>
      <c r="F16" s="114" t="s">
        <v>222</v>
      </c>
    </row>
    <row r="17" spans="1:7" ht="48">
      <c r="A17" s="6" t="s">
        <v>215</v>
      </c>
      <c r="B17" s="25" t="s">
        <v>307</v>
      </c>
      <c r="C17" s="25" t="s">
        <v>310</v>
      </c>
      <c r="D17" s="25" t="s">
        <v>313</v>
      </c>
      <c r="E17" s="25" t="s">
        <v>316</v>
      </c>
      <c r="F17" s="25" t="s">
        <v>318</v>
      </c>
    </row>
    <row r="18" spans="1:7" ht="48">
      <c r="A18" s="6" t="s">
        <v>216</v>
      </c>
      <c r="B18" s="25" t="s">
        <v>308</v>
      </c>
      <c r="C18" s="25" t="s">
        <v>311</v>
      </c>
      <c r="D18" s="25" t="s">
        <v>311</v>
      </c>
      <c r="E18" s="25" t="s">
        <v>317</v>
      </c>
      <c r="F18" s="25" t="s">
        <v>317</v>
      </c>
    </row>
    <row r="19" spans="1:7" ht="32">
      <c r="A19" s="6" t="s">
        <v>355</v>
      </c>
      <c r="B19" s="25" t="s">
        <v>309</v>
      </c>
      <c r="C19" s="25" t="s">
        <v>312</v>
      </c>
      <c r="D19" s="25" t="s">
        <v>314</v>
      </c>
      <c r="E19" s="25" t="s">
        <v>316</v>
      </c>
      <c r="F19" s="25" t="s">
        <v>318</v>
      </c>
    </row>
    <row r="20" spans="1:7" ht="130.5" customHeight="1">
      <c r="A20" s="375" t="s">
        <v>315</v>
      </c>
      <c r="B20" s="375"/>
      <c r="C20" s="375"/>
      <c r="D20" s="375"/>
      <c r="E20" s="375"/>
      <c r="F20" s="375"/>
    </row>
    <row r="21" spans="1:7">
      <c r="A21" s="165"/>
      <c r="B21" s="165"/>
      <c r="C21" s="165"/>
      <c r="D21" s="165"/>
      <c r="E21" s="165"/>
      <c r="F21" s="165"/>
    </row>
    <row r="22" spans="1:7">
      <c r="A22" s="47"/>
      <c r="B22" s="471" t="s">
        <v>379</v>
      </c>
      <c r="C22" s="472"/>
      <c r="D22" s="472"/>
      <c r="E22" s="472"/>
      <c r="F22" s="472"/>
      <c r="G22" s="473"/>
    </row>
    <row r="23" spans="1:7" ht="14.25" customHeight="1">
      <c r="A23" s="469" t="s">
        <v>32</v>
      </c>
      <c r="B23" s="466" t="s">
        <v>217</v>
      </c>
      <c r="C23" s="459" t="s">
        <v>218</v>
      </c>
      <c r="D23" s="456" t="s">
        <v>219</v>
      </c>
      <c r="E23" s="457"/>
      <c r="F23" s="457"/>
      <c r="G23" s="458"/>
    </row>
    <row r="24" spans="1:7" ht="32" customHeight="1">
      <c r="A24" s="474"/>
      <c r="B24" s="468"/>
      <c r="C24" s="461"/>
      <c r="D24" s="466" t="s">
        <v>220</v>
      </c>
      <c r="E24" s="463" t="s">
        <v>393</v>
      </c>
      <c r="F24" s="453" t="s">
        <v>673</v>
      </c>
      <c r="G24" s="465"/>
    </row>
    <row r="25" spans="1:7" ht="32">
      <c r="A25" s="470"/>
      <c r="B25" s="467"/>
      <c r="C25" s="460"/>
      <c r="D25" s="467"/>
      <c r="E25" s="464"/>
      <c r="F25" s="114" t="s">
        <v>394</v>
      </c>
      <c r="G25" s="114" t="s">
        <v>395</v>
      </c>
    </row>
    <row r="26" spans="1:7" ht="48">
      <c r="A26" s="6" t="s">
        <v>215</v>
      </c>
      <c r="B26" s="25" t="s">
        <v>307</v>
      </c>
      <c r="C26" s="25" t="s">
        <v>383</v>
      </c>
      <c r="D26" s="25" t="s">
        <v>384</v>
      </c>
      <c r="E26" s="25" t="s">
        <v>385</v>
      </c>
      <c r="F26" s="25" t="s">
        <v>386</v>
      </c>
      <c r="G26" s="25" t="s">
        <v>387</v>
      </c>
    </row>
    <row r="27" spans="1:7" ht="48">
      <c r="A27" s="6" t="s">
        <v>216</v>
      </c>
      <c r="B27" s="25" t="s">
        <v>388</v>
      </c>
      <c r="C27" s="25" t="s">
        <v>389</v>
      </c>
      <c r="D27" s="25" t="s">
        <v>389</v>
      </c>
      <c r="E27" s="25" t="s">
        <v>317</v>
      </c>
      <c r="F27" s="25" t="s">
        <v>317</v>
      </c>
      <c r="G27" s="25" t="s">
        <v>317</v>
      </c>
    </row>
    <row r="28" spans="1:7" ht="32">
      <c r="A28" s="6" t="s">
        <v>355</v>
      </c>
      <c r="B28" s="25" t="s">
        <v>390</v>
      </c>
      <c r="C28" s="25" t="s">
        <v>391</v>
      </c>
      <c r="D28" s="25" t="s">
        <v>392</v>
      </c>
      <c r="E28" s="25" t="s">
        <v>385</v>
      </c>
      <c r="F28" s="25" t="s">
        <v>386</v>
      </c>
      <c r="G28" s="25" t="s">
        <v>387</v>
      </c>
    </row>
    <row r="29" spans="1:7" ht="74.25" customHeight="1">
      <c r="A29" s="375" t="s">
        <v>396</v>
      </c>
      <c r="B29" s="375"/>
      <c r="C29" s="375"/>
      <c r="D29" s="375"/>
      <c r="E29" s="375"/>
      <c r="F29" s="375"/>
      <c r="G29" s="375"/>
    </row>
    <row r="30" spans="1:7">
      <c r="A30" s="165"/>
      <c r="B30" s="165"/>
      <c r="C30" s="165"/>
      <c r="D30" s="165"/>
      <c r="E30" s="165"/>
      <c r="F30" s="165"/>
    </row>
    <row r="31" spans="1:7">
      <c r="A31" s="47"/>
      <c r="B31" s="471" t="s">
        <v>686</v>
      </c>
      <c r="C31" s="472"/>
      <c r="D31" s="472"/>
      <c r="E31" s="472"/>
      <c r="F31" s="472"/>
      <c r="G31" s="473"/>
    </row>
    <row r="32" spans="1:7" ht="14.25" customHeight="1">
      <c r="A32" s="469" t="s">
        <v>32</v>
      </c>
      <c r="B32" s="466" t="s">
        <v>217</v>
      </c>
      <c r="C32" s="459" t="s">
        <v>218</v>
      </c>
      <c r="D32" s="456" t="s">
        <v>219</v>
      </c>
      <c r="E32" s="457"/>
      <c r="F32" s="457"/>
      <c r="G32" s="458"/>
    </row>
    <row r="33" spans="1:7" ht="32" customHeight="1">
      <c r="A33" s="474"/>
      <c r="B33" s="468"/>
      <c r="C33" s="461"/>
      <c r="D33" s="466" t="s">
        <v>220</v>
      </c>
      <c r="E33" s="463" t="s">
        <v>393</v>
      </c>
      <c r="F33" s="453" t="s">
        <v>673</v>
      </c>
      <c r="G33" s="465"/>
    </row>
    <row r="34" spans="1:7" ht="32">
      <c r="A34" s="470"/>
      <c r="B34" s="467"/>
      <c r="C34" s="460"/>
      <c r="D34" s="467"/>
      <c r="E34" s="464"/>
      <c r="F34" s="114" t="s">
        <v>394</v>
      </c>
      <c r="G34" s="114" t="s">
        <v>395</v>
      </c>
    </row>
    <row r="35" spans="1:7" ht="48">
      <c r="A35" s="6" t="s">
        <v>215</v>
      </c>
      <c r="B35" s="25" t="s">
        <v>223</v>
      </c>
      <c r="C35" s="25" t="s">
        <v>687</v>
      </c>
      <c r="D35" s="25" t="s">
        <v>688</v>
      </c>
      <c r="E35" s="25" t="s">
        <v>689</v>
      </c>
      <c r="F35" s="25" t="s">
        <v>690</v>
      </c>
      <c r="G35" s="25" t="s">
        <v>691</v>
      </c>
    </row>
    <row r="36" spans="1:7" ht="48">
      <c r="A36" s="6" t="s">
        <v>216</v>
      </c>
      <c r="B36" s="25" t="s">
        <v>692</v>
      </c>
      <c r="C36" s="25" t="s">
        <v>693</v>
      </c>
      <c r="D36" s="25" t="s">
        <v>693</v>
      </c>
      <c r="E36" s="25" t="s">
        <v>694</v>
      </c>
      <c r="F36" s="25" t="s">
        <v>694</v>
      </c>
      <c r="G36" s="25" t="s">
        <v>694</v>
      </c>
    </row>
    <row r="37" spans="1:7" ht="32">
      <c r="A37" s="6" t="s">
        <v>355</v>
      </c>
      <c r="B37" s="25" t="s">
        <v>695</v>
      </c>
      <c r="C37" s="25" t="s">
        <v>696</v>
      </c>
      <c r="D37" s="25" t="s">
        <v>697</v>
      </c>
      <c r="E37" s="25" t="s">
        <v>689</v>
      </c>
      <c r="F37" s="25" t="s">
        <v>690</v>
      </c>
      <c r="G37" s="25" t="s">
        <v>691</v>
      </c>
    </row>
    <row r="38" spans="1:7" ht="74.25" customHeight="1">
      <c r="A38" s="375" t="s">
        <v>698</v>
      </c>
      <c r="B38" s="375"/>
      <c r="C38" s="375"/>
      <c r="D38" s="375"/>
      <c r="E38" s="375"/>
      <c r="F38" s="375"/>
      <c r="G38" s="375"/>
    </row>
    <row r="39" spans="1:7">
      <c r="A39" s="23"/>
    </row>
    <row r="40" spans="1:7">
      <c r="A40" s="23"/>
    </row>
    <row r="41" spans="1:7">
      <c r="A41" s="29" t="s">
        <v>354</v>
      </c>
    </row>
    <row r="42" spans="1:7">
      <c r="A42" s="449" t="s">
        <v>200</v>
      </c>
      <c r="B42" s="449"/>
      <c r="C42" s="449"/>
      <c r="D42" s="449"/>
      <c r="E42" s="449"/>
      <c r="F42" s="144"/>
    </row>
    <row r="43" spans="1:7" ht="14.25" customHeight="1">
      <c r="A43" s="99" t="s">
        <v>237</v>
      </c>
      <c r="B43" s="462" t="s">
        <v>218</v>
      </c>
      <c r="C43" s="449" t="s">
        <v>219</v>
      </c>
      <c r="D43" s="449"/>
      <c r="E43" s="449"/>
      <c r="F43" s="152"/>
    </row>
    <row r="44" spans="1:7" ht="32">
      <c r="A44" s="462" t="s">
        <v>257</v>
      </c>
      <c r="B44" s="462"/>
      <c r="C44" s="22" t="s">
        <v>220</v>
      </c>
      <c r="D44" s="22" t="s">
        <v>221</v>
      </c>
      <c r="E44" s="21" t="s">
        <v>222</v>
      </c>
      <c r="F44" s="14"/>
    </row>
    <row r="45" spans="1:7">
      <c r="A45" s="462"/>
      <c r="B45" s="116">
        <v>133</v>
      </c>
      <c r="C45" s="116">
        <v>82</v>
      </c>
      <c r="D45" s="116">
        <v>16</v>
      </c>
      <c r="E45" s="116">
        <v>35</v>
      </c>
      <c r="F45" s="14"/>
    </row>
    <row r="46" spans="1:7">
      <c r="A46" s="173" t="s">
        <v>238</v>
      </c>
      <c r="B46" s="118"/>
      <c r="F46" s="165"/>
    </row>
    <row r="47" spans="1:7">
      <c r="A47" s="173"/>
      <c r="B47" s="118"/>
      <c r="F47" s="165"/>
    </row>
    <row r="48" spans="1:7">
      <c r="A48" s="449" t="s">
        <v>270</v>
      </c>
      <c r="B48" s="449"/>
      <c r="C48" s="449"/>
      <c r="D48" s="449"/>
      <c r="E48" s="449"/>
      <c r="F48" s="449"/>
    </row>
    <row r="49" spans="1:7">
      <c r="A49" s="99" t="s">
        <v>237</v>
      </c>
      <c r="B49" s="453" t="s">
        <v>218</v>
      </c>
      <c r="C49" s="466" t="s">
        <v>319</v>
      </c>
      <c r="D49" s="22" t="s">
        <v>219</v>
      </c>
      <c r="E49" s="22"/>
      <c r="F49" s="22"/>
    </row>
    <row r="50" spans="1:7" ht="32">
      <c r="A50" s="459" t="s">
        <v>257</v>
      </c>
      <c r="B50" s="455"/>
      <c r="C50" s="467"/>
      <c r="D50" s="22" t="s">
        <v>220</v>
      </c>
      <c r="E50" s="22" t="s">
        <v>221</v>
      </c>
      <c r="F50" s="80" t="s">
        <v>222</v>
      </c>
    </row>
    <row r="51" spans="1:7">
      <c r="A51" s="460"/>
      <c r="B51" s="25">
        <v>82</v>
      </c>
      <c r="C51" s="25" t="s">
        <v>320</v>
      </c>
      <c r="D51" s="25">
        <v>82</v>
      </c>
      <c r="E51" s="25">
        <v>39</v>
      </c>
      <c r="F51" s="25" t="s">
        <v>322</v>
      </c>
    </row>
    <row r="52" spans="1:7" ht="133.5" customHeight="1">
      <c r="A52" s="375" t="s">
        <v>321</v>
      </c>
      <c r="B52" s="375"/>
      <c r="C52" s="375"/>
      <c r="D52" s="375"/>
      <c r="E52" s="375"/>
      <c r="F52" s="375"/>
    </row>
    <row r="53" spans="1:7">
      <c r="A53" s="173"/>
      <c r="B53" s="118"/>
      <c r="F53" s="165"/>
    </row>
    <row r="54" spans="1:7">
      <c r="A54" s="449" t="s">
        <v>379</v>
      </c>
      <c r="B54" s="449"/>
      <c r="C54" s="449"/>
      <c r="D54" s="449"/>
      <c r="E54" s="449"/>
      <c r="F54" s="449"/>
      <c r="G54" s="449"/>
    </row>
    <row r="55" spans="1:7" ht="15" customHeight="1">
      <c r="A55" s="469" t="s">
        <v>237</v>
      </c>
      <c r="B55" s="459" t="s">
        <v>218</v>
      </c>
      <c r="C55" s="466" t="s">
        <v>319</v>
      </c>
      <c r="D55" s="449" t="s">
        <v>219</v>
      </c>
      <c r="E55" s="449"/>
      <c r="F55" s="449"/>
      <c r="G55" s="449"/>
    </row>
    <row r="56" spans="1:7" ht="32" customHeight="1">
      <c r="A56" s="474"/>
      <c r="B56" s="461"/>
      <c r="C56" s="468"/>
      <c r="D56" s="449" t="s">
        <v>220</v>
      </c>
      <c r="E56" s="475" t="s">
        <v>393</v>
      </c>
      <c r="F56" s="462" t="s">
        <v>397</v>
      </c>
      <c r="G56" s="462"/>
    </row>
    <row r="57" spans="1:7" ht="32">
      <c r="A57" s="470"/>
      <c r="B57" s="460"/>
      <c r="C57" s="467"/>
      <c r="D57" s="449"/>
      <c r="E57" s="475"/>
      <c r="F57" s="114" t="s">
        <v>394</v>
      </c>
      <c r="G57" s="114" t="s">
        <v>395</v>
      </c>
    </row>
    <row r="58" spans="1:7" ht="32">
      <c r="A58" s="21" t="s">
        <v>257</v>
      </c>
      <c r="B58" s="25">
        <v>125</v>
      </c>
      <c r="C58" s="25" t="s">
        <v>398</v>
      </c>
      <c r="D58" s="25">
        <v>99</v>
      </c>
      <c r="E58" s="25">
        <v>0</v>
      </c>
      <c r="F58" s="25">
        <v>18</v>
      </c>
      <c r="G58" s="25">
        <v>8</v>
      </c>
    </row>
    <row r="59" spans="1:7" ht="32">
      <c r="A59" s="21" t="s">
        <v>399</v>
      </c>
      <c r="B59" s="25">
        <v>139</v>
      </c>
      <c r="C59" s="25" t="s">
        <v>398</v>
      </c>
      <c r="D59" s="25">
        <v>82</v>
      </c>
      <c r="E59" s="25">
        <v>22</v>
      </c>
      <c r="F59" s="25">
        <v>24</v>
      </c>
      <c r="G59" s="25">
        <v>11</v>
      </c>
    </row>
    <row r="60" spans="1:7">
      <c r="A60" s="375" t="s">
        <v>238</v>
      </c>
      <c r="B60" s="375"/>
      <c r="C60" s="375"/>
      <c r="D60" s="375"/>
      <c r="E60" s="375"/>
      <c r="F60" s="375"/>
      <c r="G60" s="375"/>
    </row>
    <row r="61" spans="1:7">
      <c r="A61" s="173"/>
      <c r="B61" s="118"/>
      <c r="F61" s="165"/>
    </row>
    <row r="62" spans="1:7">
      <c r="A62" s="449" t="s">
        <v>686</v>
      </c>
      <c r="B62" s="449"/>
      <c r="C62" s="449"/>
      <c r="D62" s="449"/>
      <c r="E62" s="449"/>
      <c r="F62" s="449"/>
      <c r="G62" s="449"/>
    </row>
    <row r="63" spans="1:7" ht="15" customHeight="1">
      <c r="A63" s="469" t="s">
        <v>237</v>
      </c>
      <c r="B63" s="459" t="s">
        <v>218</v>
      </c>
      <c r="C63" s="466" t="s">
        <v>319</v>
      </c>
      <c r="D63" s="449" t="s">
        <v>219</v>
      </c>
      <c r="E63" s="449"/>
      <c r="F63" s="449"/>
      <c r="G63" s="449"/>
    </row>
    <row r="64" spans="1:7" ht="32" customHeight="1">
      <c r="A64" s="474"/>
      <c r="B64" s="461"/>
      <c r="C64" s="468"/>
      <c r="D64" s="449" t="s">
        <v>220</v>
      </c>
      <c r="E64" s="475" t="s">
        <v>393</v>
      </c>
      <c r="F64" s="462" t="s">
        <v>397</v>
      </c>
      <c r="G64" s="462"/>
    </row>
    <row r="65" spans="1:7" ht="32">
      <c r="A65" s="470"/>
      <c r="B65" s="460"/>
      <c r="C65" s="467"/>
      <c r="D65" s="449"/>
      <c r="E65" s="475"/>
      <c r="F65" s="114" t="s">
        <v>394</v>
      </c>
      <c r="G65" s="114" t="s">
        <v>395</v>
      </c>
    </row>
    <row r="66" spans="1:7" ht="32" customHeight="1">
      <c r="A66" s="21" t="s">
        <v>257</v>
      </c>
      <c r="B66" s="25">
        <v>130</v>
      </c>
      <c r="C66" s="25" t="s">
        <v>398</v>
      </c>
      <c r="D66" s="25">
        <v>104</v>
      </c>
      <c r="E66" s="25">
        <v>0</v>
      </c>
      <c r="F66" s="25">
        <v>18</v>
      </c>
      <c r="G66" s="25">
        <v>8</v>
      </c>
    </row>
    <row r="67" spans="1:7" ht="32" customHeight="1">
      <c r="A67" s="21" t="s">
        <v>399</v>
      </c>
      <c r="B67" s="25">
        <v>147</v>
      </c>
      <c r="C67" s="25" t="s">
        <v>398</v>
      </c>
      <c r="D67" s="25">
        <v>87</v>
      </c>
      <c r="E67" s="25">
        <v>19</v>
      </c>
      <c r="F67" s="25">
        <v>29</v>
      </c>
      <c r="G67" s="25">
        <v>12</v>
      </c>
    </row>
    <row r="68" spans="1:7">
      <c r="A68" s="375" t="s">
        <v>238</v>
      </c>
      <c r="B68" s="375"/>
      <c r="C68" s="375"/>
      <c r="D68" s="375"/>
      <c r="E68" s="375"/>
      <c r="F68" s="375"/>
      <c r="G68" s="375"/>
    </row>
    <row r="69" spans="1:7">
      <c r="A69" s="173"/>
      <c r="B69" s="118"/>
      <c r="F69" s="165"/>
    </row>
    <row r="70" spans="1:7" ht="31.5" customHeight="1">
      <c r="A70" s="361" t="s">
        <v>247</v>
      </c>
      <c r="B70" s="361"/>
      <c r="C70" s="361"/>
      <c r="D70" s="361"/>
      <c r="E70" s="361"/>
      <c r="F70" s="361"/>
    </row>
    <row r="71" spans="1:7">
      <c r="A71" s="118"/>
      <c r="B71" s="118"/>
      <c r="C71" s="118"/>
      <c r="D71" s="118"/>
      <c r="E71" s="118"/>
      <c r="F71" s="118"/>
    </row>
    <row r="72" spans="1:7" ht="16">
      <c r="G72" s="158" t="s">
        <v>289</v>
      </c>
    </row>
  </sheetData>
  <mergeCells count="58">
    <mergeCell ref="A68:G68"/>
    <mergeCell ref="A38:G38"/>
    <mergeCell ref="A62:G62"/>
    <mergeCell ref="A63:A65"/>
    <mergeCell ref="B63:B65"/>
    <mergeCell ref="C63:C65"/>
    <mergeCell ref="D63:G63"/>
    <mergeCell ref="D64:D65"/>
    <mergeCell ref="E64:E65"/>
    <mergeCell ref="F64:G64"/>
    <mergeCell ref="A54:G54"/>
    <mergeCell ref="D55:G55"/>
    <mergeCell ref="D56:D57"/>
    <mergeCell ref="E56:E57"/>
    <mergeCell ref="F56:G56"/>
    <mergeCell ref="A55:A57"/>
    <mergeCell ref="C32:C34"/>
    <mergeCell ref="D32:G32"/>
    <mergeCell ref="D33:D34"/>
    <mergeCell ref="E33:E34"/>
    <mergeCell ref="F33:G33"/>
    <mergeCell ref="A12:F12"/>
    <mergeCell ref="A42:E42"/>
    <mergeCell ref="B6:F6"/>
    <mergeCell ref="A7:A8"/>
    <mergeCell ref="B7:B8"/>
    <mergeCell ref="C7:C8"/>
    <mergeCell ref="D7:F7"/>
    <mergeCell ref="A20:F20"/>
    <mergeCell ref="B22:G22"/>
    <mergeCell ref="A23:A25"/>
    <mergeCell ref="B23:B25"/>
    <mergeCell ref="C23:C25"/>
    <mergeCell ref="D23:G23"/>
    <mergeCell ref="D24:D25"/>
    <mergeCell ref="B31:G31"/>
    <mergeCell ref="A32:A34"/>
    <mergeCell ref="B14:F14"/>
    <mergeCell ref="B15:B16"/>
    <mergeCell ref="C15:C16"/>
    <mergeCell ref="D15:F15"/>
    <mergeCell ref="A15:A16"/>
    <mergeCell ref="A60:G60"/>
    <mergeCell ref="A29:G29"/>
    <mergeCell ref="E24:E25"/>
    <mergeCell ref="F24:G24"/>
    <mergeCell ref="A70:F70"/>
    <mergeCell ref="B43:B44"/>
    <mergeCell ref="C43:E43"/>
    <mergeCell ref="A44:A45"/>
    <mergeCell ref="A48:F48"/>
    <mergeCell ref="B49:B50"/>
    <mergeCell ref="C49:C50"/>
    <mergeCell ref="A50:A51"/>
    <mergeCell ref="A52:F52"/>
    <mergeCell ref="B55:B57"/>
    <mergeCell ref="C55:C57"/>
    <mergeCell ref="B32:B34"/>
  </mergeCells>
  <phoneticPr fontId="2"/>
  <hyperlinks>
    <hyperlink ref="G72" location="説明・目次!A1" display="目次に戻る" xr:uid="{816C678B-A26A-4B09-A8EB-F1653FBA2086}"/>
  </hyperlinks>
  <pageMargins left="0.70866141732283472" right="0.70866141732283472" top="0.74803149606299213" bottom="0.74803149606299213" header="0.31496062992125984" footer="0.31496062992125984"/>
  <pageSetup paperSize="9" scale="56" orientation="portrait" verticalDpi="300" r:id="rId1"/>
  <rowBreaks count="1" manualBreakCount="1">
    <brk id="39"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9C8D4-28ED-4FEE-82BD-AC0C0DF586E1}">
  <sheetPr>
    <tabColor theme="6" tint="-0.499984740745262"/>
    <pageSetUpPr fitToPage="1"/>
  </sheetPr>
  <dimension ref="A1:V14"/>
  <sheetViews>
    <sheetView view="pageBreakPreview" topLeftCell="C1" zoomScaleNormal="80" zoomScaleSheetLayoutView="100" workbookViewId="0">
      <selection activeCell="S14" sqref="S14"/>
    </sheetView>
  </sheetViews>
  <sheetFormatPr baseColWidth="10" defaultColWidth="9" defaultRowHeight="15"/>
  <cols>
    <col min="1" max="1" width="31.33203125" style="1" customWidth="1"/>
    <col min="2" max="23" width="10.33203125" style="1" customWidth="1"/>
    <col min="24" max="16384" width="9" style="1"/>
  </cols>
  <sheetData>
    <row r="1" spans="1:22" ht="22">
      <c r="A1" s="12" t="s">
        <v>61</v>
      </c>
    </row>
    <row r="3" spans="1:22">
      <c r="A3" s="257" t="s">
        <v>658</v>
      </c>
      <c r="Q3" s="55"/>
      <c r="R3" s="55"/>
    </row>
    <row r="4" spans="1:22" ht="17">
      <c r="A4" s="37"/>
      <c r="B4" s="336" t="s">
        <v>10</v>
      </c>
      <c r="C4" s="336" t="s">
        <v>1</v>
      </c>
      <c r="D4" s="336" t="s">
        <v>2</v>
      </c>
      <c r="E4" s="336" t="s">
        <v>13</v>
      </c>
      <c r="F4" s="336" t="s">
        <v>14</v>
      </c>
      <c r="G4" s="336" t="s">
        <v>3</v>
      </c>
      <c r="H4" s="336" t="s">
        <v>4</v>
      </c>
      <c r="I4" s="336" t="s">
        <v>5</v>
      </c>
      <c r="J4" s="336" t="s">
        <v>6</v>
      </c>
      <c r="K4" s="336" t="s">
        <v>7</v>
      </c>
      <c r="L4" s="336" t="s">
        <v>8</v>
      </c>
      <c r="M4" s="336" t="s">
        <v>9</v>
      </c>
      <c r="N4" s="336" t="s">
        <v>57</v>
      </c>
      <c r="O4" s="336" t="s">
        <v>271</v>
      </c>
      <c r="P4" s="336" t="s">
        <v>807</v>
      </c>
      <c r="Q4" s="336" t="s">
        <v>808</v>
      </c>
      <c r="R4" s="336" t="s">
        <v>161</v>
      </c>
      <c r="S4" s="336" t="s">
        <v>162</v>
      </c>
    </row>
    <row r="5" spans="1:22" ht="16">
      <c r="A5" s="37" t="s">
        <v>664</v>
      </c>
      <c r="B5" s="38">
        <v>993</v>
      </c>
      <c r="C5" s="49">
        <v>984.27174199334911</v>
      </c>
      <c r="D5" s="49">
        <v>972.45481297048445</v>
      </c>
      <c r="E5" s="37">
        <v>983</v>
      </c>
      <c r="F5" s="37">
        <v>983</v>
      </c>
      <c r="G5" s="38">
        <v>988</v>
      </c>
      <c r="H5" s="5">
        <v>1038</v>
      </c>
      <c r="I5" s="5">
        <v>1071</v>
      </c>
      <c r="J5" s="5">
        <v>1041</v>
      </c>
      <c r="K5" s="59">
        <v>1057.037</v>
      </c>
      <c r="L5" s="59">
        <v>1037.028</v>
      </c>
      <c r="M5" s="58">
        <v>962.82799999999997</v>
      </c>
      <c r="N5" s="155">
        <v>898.68700000000001</v>
      </c>
      <c r="O5" s="156">
        <v>844.59799999999996</v>
      </c>
      <c r="P5" s="156">
        <v>778.29899999999998</v>
      </c>
      <c r="Q5" s="259">
        <v>930</v>
      </c>
      <c r="R5" s="259">
        <v>761</v>
      </c>
      <c r="S5" s="259">
        <v>476</v>
      </c>
    </row>
    <row r="6" spans="1:22" ht="16">
      <c r="A6" s="37" t="s">
        <v>546</v>
      </c>
      <c r="B6" s="49">
        <v>519.7373</v>
      </c>
      <c r="C6" s="49">
        <v>425.82309999999995</v>
      </c>
      <c r="D6" s="49">
        <v>424.8349</v>
      </c>
      <c r="E6" s="37"/>
      <c r="F6" s="58">
        <v>445.77160000000003</v>
      </c>
      <c r="G6" s="49">
        <v>433.85980000000001</v>
      </c>
      <c r="H6" s="49">
        <v>454.66699999999997</v>
      </c>
      <c r="I6" s="49">
        <v>460.46600000000001</v>
      </c>
      <c r="J6" s="49">
        <v>441.79549136474259</v>
      </c>
      <c r="K6" s="49">
        <v>444.67700000000002</v>
      </c>
      <c r="L6" s="49">
        <v>419.81</v>
      </c>
      <c r="M6" s="49">
        <v>357.34541392179244</v>
      </c>
      <c r="N6" s="155">
        <v>309.47898410607201</v>
      </c>
      <c r="O6" s="156">
        <v>263.10781255231598</v>
      </c>
      <c r="P6" s="156">
        <v>242.255</v>
      </c>
      <c r="Q6" s="4" t="s">
        <v>199</v>
      </c>
      <c r="R6" s="4" t="s">
        <v>199</v>
      </c>
      <c r="S6" s="4" t="s">
        <v>199</v>
      </c>
    </row>
    <row r="7" spans="1:22" ht="16">
      <c r="A7" s="37" t="s">
        <v>543</v>
      </c>
      <c r="B7" s="49">
        <v>333.99087529627036</v>
      </c>
      <c r="C7" s="49">
        <v>417.50274950700123</v>
      </c>
      <c r="D7" s="49">
        <v>406.30393611884841</v>
      </c>
      <c r="E7" s="37"/>
      <c r="F7" s="58">
        <v>405.54886692339636</v>
      </c>
      <c r="G7" s="49">
        <v>417.38111307959718</v>
      </c>
      <c r="H7" s="49">
        <v>448.80923945871996</v>
      </c>
      <c r="I7" s="49">
        <v>467.71403859495996</v>
      </c>
      <c r="J7" s="49">
        <v>490.89699999999999</v>
      </c>
      <c r="K7" s="49">
        <v>498.13354624957998</v>
      </c>
      <c r="L7" s="49">
        <v>498.72154258760008</v>
      </c>
      <c r="M7" s="49">
        <v>504.50203454699999</v>
      </c>
      <c r="N7" s="155">
        <v>485.66977242564798</v>
      </c>
      <c r="O7" s="156">
        <v>477.41416502393702</v>
      </c>
      <c r="P7" s="156">
        <v>429.428</v>
      </c>
      <c r="Q7" s="4" t="s">
        <v>199</v>
      </c>
      <c r="R7" s="4" t="s">
        <v>199</v>
      </c>
      <c r="S7" s="4" t="s">
        <v>199</v>
      </c>
    </row>
    <row r="8" spans="1:22" ht="16">
      <c r="A8" s="37" t="s">
        <v>542</v>
      </c>
      <c r="B8" s="49">
        <v>60.069099773799998</v>
      </c>
      <c r="C8" s="49">
        <v>63.401061959949999</v>
      </c>
      <c r="D8" s="49">
        <v>65.968686927510007</v>
      </c>
      <c r="E8" s="37"/>
      <c r="F8" s="58">
        <v>56.809585034703993</v>
      </c>
      <c r="G8" s="49">
        <v>52.840704025516104</v>
      </c>
      <c r="H8" s="49">
        <v>52.819153471096001</v>
      </c>
      <c r="I8" s="49">
        <v>58.706000000000003</v>
      </c>
      <c r="J8" s="49">
        <v>52.652999999999999</v>
      </c>
      <c r="K8" s="58">
        <v>57.780713102498005</v>
      </c>
      <c r="L8" s="58">
        <v>62.146218758489994</v>
      </c>
      <c r="M8" s="58">
        <v>52.566000000000003</v>
      </c>
      <c r="N8" s="155">
        <v>51.6354333733304</v>
      </c>
      <c r="O8" s="156">
        <v>53.141981313462701</v>
      </c>
      <c r="P8" s="156">
        <v>57.911999999999999</v>
      </c>
      <c r="Q8" s="4" t="s">
        <v>199</v>
      </c>
      <c r="R8" s="4" t="s">
        <v>199</v>
      </c>
      <c r="S8" s="4" t="s">
        <v>199</v>
      </c>
    </row>
    <row r="9" spans="1:22" ht="16">
      <c r="A9" s="37" t="s">
        <v>665</v>
      </c>
      <c r="B9" s="49">
        <v>78.671158588110004</v>
      </c>
      <c r="C9" s="49">
        <v>77.544830526398002</v>
      </c>
      <c r="D9" s="49">
        <v>75.347289924126002</v>
      </c>
      <c r="E9" s="37"/>
      <c r="F9" s="58">
        <v>75.280737318408001</v>
      </c>
      <c r="G9" s="49">
        <v>83.681037637889006</v>
      </c>
      <c r="H9" s="49">
        <v>81.393966486068805</v>
      </c>
      <c r="I9" s="49">
        <v>84.138999999999996</v>
      </c>
      <c r="J9" s="49">
        <v>55.311</v>
      </c>
      <c r="K9" s="58">
        <v>56.444000000000003</v>
      </c>
      <c r="L9" s="58">
        <v>56.35</v>
      </c>
      <c r="M9" s="58">
        <v>48.414000000000001</v>
      </c>
      <c r="N9" s="155">
        <v>51.902000000000001</v>
      </c>
      <c r="O9" s="156">
        <v>50.933999999999997</v>
      </c>
      <c r="P9" s="156">
        <v>48.704999999999998</v>
      </c>
      <c r="Q9" s="4" t="s">
        <v>199</v>
      </c>
      <c r="R9" s="4" t="s">
        <v>199</v>
      </c>
      <c r="S9" s="4" t="s">
        <v>199</v>
      </c>
    </row>
    <row r="10" spans="1:22" ht="32">
      <c r="A10" s="37" t="s">
        <v>63</v>
      </c>
      <c r="B10" s="38">
        <v>0</v>
      </c>
      <c r="C10" s="49">
        <v>-18.841965342240151</v>
      </c>
      <c r="D10" s="49">
        <v>-21.74586172018649</v>
      </c>
      <c r="E10" s="37">
        <v>-21</v>
      </c>
      <c r="F10" s="37">
        <v>-21</v>
      </c>
      <c r="G10" s="38">
        <v>-27</v>
      </c>
      <c r="H10" s="38">
        <v>-28</v>
      </c>
      <c r="I10" s="38">
        <v>-29</v>
      </c>
      <c r="J10" s="38">
        <v>-30</v>
      </c>
      <c r="K10" s="207">
        <v>-31.376177200000001</v>
      </c>
      <c r="L10" s="207">
        <v>-32.932581900000002</v>
      </c>
      <c r="M10" s="207">
        <v>-37.492311700000002</v>
      </c>
      <c r="N10" s="338">
        <v>-36.580095200000002</v>
      </c>
      <c r="O10" s="190"/>
      <c r="P10" s="190"/>
      <c r="Q10" s="190"/>
      <c r="R10" s="190"/>
      <c r="S10" s="190"/>
    </row>
    <row r="11" spans="1:22" ht="16">
      <c r="A11" s="38" t="s">
        <v>417</v>
      </c>
      <c r="B11" s="190"/>
      <c r="C11" s="194"/>
      <c r="D11" s="194"/>
      <c r="E11" s="190"/>
      <c r="F11" s="190"/>
      <c r="G11" s="190"/>
      <c r="H11" s="190"/>
      <c r="I11" s="190"/>
      <c r="J11" s="190"/>
      <c r="K11" s="38">
        <v>0</v>
      </c>
      <c r="L11" s="8">
        <v>-1.892902527E-2</v>
      </c>
      <c r="M11" s="8">
        <v>-8.9125529199999998E-2</v>
      </c>
      <c r="N11" s="154">
        <v>-0.14980574129999999</v>
      </c>
      <c r="O11" s="154">
        <v>-0.2009757385</v>
      </c>
      <c r="P11" s="154">
        <v>-0.26</v>
      </c>
      <c r="Q11" s="154">
        <v>-0.12</v>
      </c>
      <c r="R11" s="195" t="s">
        <v>810</v>
      </c>
      <c r="S11" s="195" t="s">
        <v>811</v>
      </c>
      <c r="T11" s="106"/>
      <c r="U11" s="106"/>
      <c r="V11" s="106"/>
    </row>
    <row r="12" spans="1:22" ht="33" customHeight="1">
      <c r="A12" s="345" t="s">
        <v>421</v>
      </c>
      <c r="B12" s="345"/>
      <c r="C12" s="345"/>
      <c r="D12" s="345"/>
      <c r="E12" s="345"/>
      <c r="F12" s="345"/>
      <c r="G12" s="345"/>
      <c r="H12" s="345"/>
      <c r="I12" s="345"/>
      <c r="J12" s="345"/>
      <c r="K12" s="345"/>
      <c r="L12" s="345"/>
      <c r="M12" s="345"/>
      <c r="N12" s="345"/>
      <c r="O12" s="345"/>
      <c r="P12" s="345"/>
      <c r="Q12" s="345"/>
      <c r="R12" s="345"/>
      <c r="S12" s="345"/>
    </row>
    <row r="13" spans="1:22">
      <c r="A13" s="117"/>
      <c r="B13" s="117"/>
      <c r="C13" s="117"/>
      <c r="D13" s="117"/>
      <c r="E13" s="117"/>
      <c r="F13" s="117"/>
      <c r="G13" s="117"/>
      <c r="H13" s="117"/>
      <c r="I13" s="117"/>
      <c r="J13" s="117"/>
      <c r="K13" s="117"/>
      <c r="L13" s="117"/>
      <c r="M13" s="117"/>
      <c r="N13" s="117"/>
      <c r="O13" s="117"/>
      <c r="P13" s="117"/>
      <c r="Q13" s="117"/>
      <c r="R13" s="117"/>
    </row>
    <row r="14" spans="1:22" ht="16">
      <c r="S14" s="158" t="s">
        <v>289</v>
      </c>
    </row>
  </sheetData>
  <mergeCells count="1">
    <mergeCell ref="A12:S12"/>
  </mergeCells>
  <phoneticPr fontId="2"/>
  <hyperlinks>
    <hyperlink ref="S14" location="説明・目次!A1" display="目次に戻る" xr:uid="{46464641-2C71-43AE-ADC7-92CE1F18FCB7}"/>
  </hyperlinks>
  <pageMargins left="0.70866141732283472" right="0.70866141732283472" top="0.74803149606299213" bottom="0.74803149606299213" header="0.31496062992125984" footer="0.31496062992125984"/>
  <pageSetup paperSize="9" scale="37"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FA0DD-C1E3-4AB2-BEB8-119435B2B592}">
  <sheetPr>
    <tabColor theme="6" tint="-0.499984740745262"/>
    <pageSetUpPr fitToPage="1"/>
  </sheetPr>
  <dimension ref="A1:J12"/>
  <sheetViews>
    <sheetView view="pageBreakPreview" zoomScaleNormal="80" zoomScaleSheetLayoutView="100" workbookViewId="0">
      <selection activeCell="J12" sqref="J12"/>
    </sheetView>
  </sheetViews>
  <sheetFormatPr baseColWidth="10" defaultColWidth="9" defaultRowHeight="15"/>
  <cols>
    <col min="1" max="1" width="31.33203125" style="1" customWidth="1"/>
    <col min="2" max="23" width="10.33203125" style="1" customWidth="1"/>
    <col min="24" max="16384" width="9" style="1"/>
  </cols>
  <sheetData>
    <row r="1" spans="1:10" ht="22">
      <c r="A1" s="12" t="s">
        <v>61</v>
      </c>
    </row>
    <row r="3" spans="1:10">
      <c r="A3" s="257" t="s">
        <v>657</v>
      </c>
    </row>
    <row r="4" spans="1:10" ht="16">
      <c r="A4" s="38"/>
      <c r="B4" s="336" t="s">
        <v>4</v>
      </c>
      <c r="C4" s="336" t="s">
        <v>5</v>
      </c>
      <c r="D4" s="336" t="s">
        <v>24</v>
      </c>
      <c r="E4" s="336" t="s">
        <v>25</v>
      </c>
      <c r="F4" s="336" t="s">
        <v>26</v>
      </c>
      <c r="G4" s="336" t="s">
        <v>9</v>
      </c>
      <c r="H4" s="336" t="s">
        <v>57</v>
      </c>
      <c r="I4" s="336" t="s">
        <v>271</v>
      </c>
      <c r="J4" s="336" t="s">
        <v>380</v>
      </c>
    </row>
    <row r="5" spans="1:10" ht="16">
      <c r="A5" s="38" t="s">
        <v>547</v>
      </c>
      <c r="B5" s="38">
        <v>657</v>
      </c>
      <c r="C5" s="38">
        <v>667</v>
      </c>
      <c r="D5" s="38">
        <v>649</v>
      </c>
      <c r="E5" s="49">
        <v>652.84569448219997</v>
      </c>
      <c r="F5" s="49">
        <v>652</v>
      </c>
      <c r="G5" s="49">
        <v>644.038542563448</v>
      </c>
      <c r="H5" s="49">
        <v>616.38524086472103</v>
      </c>
      <c r="I5" s="49">
        <v>604.62368680921702</v>
      </c>
      <c r="J5" s="49">
        <v>595.28499999999997</v>
      </c>
    </row>
    <row r="6" spans="1:10" ht="16">
      <c r="A6" s="38" t="s">
        <v>541</v>
      </c>
      <c r="B6" s="49">
        <v>283</v>
      </c>
      <c r="C6" s="49">
        <v>276</v>
      </c>
      <c r="D6" s="49">
        <v>272</v>
      </c>
      <c r="E6" s="49">
        <v>271</v>
      </c>
      <c r="F6" s="49">
        <v>263</v>
      </c>
      <c r="G6" s="49">
        <v>259.29741392179301</v>
      </c>
      <c r="H6" s="49">
        <v>241.84134091907299</v>
      </c>
      <c r="I6" s="49">
        <v>244.48283562431601</v>
      </c>
      <c r="J6" s="49">
        <v>239.751</v>
      </c>
    </row>
    <row r="7" spans="1:10" ht="16">
      <c r="A7" s="38" t="s">
        <v>542</v>
      </c>
      <c r="B7" s="49">
        <v>277</v>
      </c>
      <c r="C7" s="49">
        <v>286</v>
      </c>
      <c r="D7" s="49">
        <v>291</v>
      </c>
      <c r="E7" s="49">
        <v>290</v>
      </c>
      <c r="F7" s="49">
        <v>291</v>
      </c>
      <c r="G7" s="49">
        <v>290.745054794</v>
      </c>
      <c r="H7" s="49">
        <v>278.03781056064798</v>
      </c>
      <c r="I7" s="49">
        <v>264.378400540455</v>
      </c>
      <c r="J7" s="49">
        <v>256.31599999999997</v>
      </c>
    </row>
    <row r="8" spans="1:10" ht="16">
      <c r="A8" s="38" t="s">
        <v>543</v>
      </c>
      <c r="B8" s="49">
        <v>33</v>
      </c>
      <c r="C8" s="49">
        <v>37</v>
      </c>
      <c r="D8" s="49">
        <v>39</v>
      </c>
      <c r="E8" s="49">
        <v>43</v>
      </c>
      <c r="F8" s="49">
        <v>49</v>
      </c>
      <c r="G8" s="49">
        <v>46.391667644854998</v>
      </c>
      <c r="H8" s="49">
        <v>45.238001738999998</v>
      </c>
      <c r="I8" s="49">
        <v>45.473796920245498</v>
      </c>
      <c r="J8" s="49">
        <v>51.191000000000003</v>
      </c>
    </row>
    <row r="9" spans="1:10" ht="16">
      <c r="A9" s="38" t="s">
        <v>546</v>
      </c>
      <c r="B9" s="49">
        <v>64</v>
      </c>
      <c r="C9" s="49">
        <v>68</v>
      </c>
      <c r="D9" s="49">
        <v>47</v>
      </c>
      <c r="E9" s="49">
        <v>48.845694482200003</v>
      </c>
      <c r="F9" s="49">
        <v>49</v>
      </c>
      <c r="G9" s="49">
        <v>47.6044062028</v>
      </c>
      <c r="H9" s="49">
        <v>51.268087645999998</v>
      </c>
      <c r="I9" s="49">
        <v>50.288653724200003</v>
      </c>
      <c r="J9" s="49">
        <v>48.027999999999999</v>
      </c>
    </row>
    <row r="10" spans="1:10" ht="38.25" customHeight="1">
      <c r="A10" s="345" t="s">
        <v>533</v>
      </c>
      <c r="B10" s="345"/>
      <c r="C10" s="345"/>
      <c r="D10" s="345"/>
      <c r="E10" s="345"/>
      <c r="F10" s="345"/>
      <c r="G10" s="345"/>
      <c r="H10" s="345"/>
      <c r="I10" s="345"/>
      <c r="J10" s="345"/>
    </row>
    <row r="11" spans="1:10">
      <c r="A11" s="117"/>
      <c r="B11" s="117"/>
      <c r="C11" s="117"/>
      <c r="D11" s="117"/>
      <c r="E11" s="117"/>
      <c r="F11" s="117"/>
      <c r="G11" s="117"/>
      <c r="H11" s="117"/>
      <c r="I11" s="117"/>
      <c r="J11" s="117"/>
    </row>
    <row r="12" spans="1:10" ht="16">
      <c r="H12" s="182"/>
      <c r="I12" s="182"/>
      <c r="J12" s="158" t="s">
        <v>289</v>
      </c>
    </row>
  </sheetData>
  <mergeCells count="1">
    <mergeCell ref="A10:J10"/>
  </mergeCells>
  <phoneticPr fontId="2"/>
  <hyperlinks>
    <hyperlink ref="J12" location="説明・目次!A1" display="目次に戻る" xr:uid="{3C84F1BD-BD7F-40BC-A6E3-89664D0D9209}"/>
  </hyperlinks>
  <pageMargins left="0.70866141732283472" right="0.70866141732283472" top="0.74803149606299213" bottom="0.74803149606299213" header="0.31496062992125984" footer="0.31496062992125984"/>
  <pageSetup paperSize="9" scale="66"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94F0F-6FB5-4CAE-9925-3CE3C6118D19}">
  <sheetPr>
    <tabColor theme="6" tint="-0.499984740745262"/>
    <pageSetUpPr fitToPage="1"/>
  </sheetPr>
  <dimension ref="A1:J12"/>
  <sheetViews>
    <sheetView view="pageBreakPreview" zoomScaleNormal="80" zoomScaleSheetLayoutView="100" workbookViewId="0">
      <selection activeCell="J12" sqref="J12"/>
    </sheetView>
  </sheetViews>
  <sheetFormatPr baseColWidth="10" defaultColWidth="9" defaultRowHeight="15"/>
  <cols>
    <col min="1" max="1" width="31.33203125" style="1" customWidth="1"/>
    <col min="2" max="23" width="10.33203125" style="1" customWidth="1"/>
    <col min="24" max="16384" width="9" style="1"/>
  </cols>
  <sheetData>
    <row r="1" spans="1:10" ht="22">
      <c r="A1" s="12" t="s">
        <v>61</v>
      </c>
    </row>
    <row r="3" spans="1:10">
      <c r="A3" s="257" t="s">
        <v>809</v>
      </c>
    </row>
    <row r="4" spans="1:10" ht="16">
      <c r="A4" s="38"/>
      <c r="B4" s="336" t="s">
        <v>4</v>
      </c>
      <c r="C4" s="336" t="s">
        <v>5</v>
      </c>
      <c r="D4" s="336" t="s">
        <v>24</v>
      </c>
      <c r="E4" s="336" t="s">
        <v>25</v>
      </c>
      <c r="F4" s="336" t="s">
        <v>26</v>
      </c>
      <c r="G4" s="336" t="s">
        <v>9</v>
      </c>
      <c r="H4" s="336" t="s">
        <v>57</v>
      </c>
      <c r="I4" s="336" t="s">
        <v>271</v>
      </c>
      <c r="J4" s="336" t="s">
        <v>380</v>
      </c>
    </row>
    <row r="5" spans="1:10" ht="16">
      <c r="A5" s="38" t="s">
        <v>590</v>
      </c>
      <c r="B5" s="49">
        <v>379</v>
      </c>
      <c r="C5" s="49">
        <v>405</v>
      </c>
      <c r="D5" s="49">
        <v>391</v>
      </c>
      <c r="E5" s="49">
        <v>403.892</v>
      </c>
      <c r="F5" s="49">
        <v>385.20299999999997</v>
      </c>
      <c r="G5" s="49">
        <v>318.78800000000001</v>
      </c>
      <c r="H5" s="49">
        <v>282.30099999999999</v>
      </c>
      <c r="I5" s="49">
        <v>239.97399999999999</v>
      </c>
      <c r="J5" s="49">
        <v>183.01300000000001</v>
      </c>
    </row>
    <row r="6" spans="1:10" ht="16">
      <c r="A6" s="38" t="s">
        <v>541</v>
      </c>
      <c r="B6" s="49">
        <v>171</v>
      </c>
      <c r="C6" s="49">
        <v>185</v>
      </c>
      <c r="D6" s="49">
        <v>169</v>
      </c>
      <c r="E6" s="49">
        <v>173</v>
      </c>
      <c r="F6" s="49">
        <v>157</v>
      </c>
      <c r="G6" s="49">
        <v>98.048000000000002</v>
      </c>
      <c r="H6" s="49">
        <v>67.637643186999995</v>
      </c>
      <c r="I6" s="49">
        <v>18.624976927999999</v>
      </c>
      <c r="J6" s="49">
        <v>2.504</v>
      </c>
    </row>
    <row r="7" spans="1:10" ht="16">
      <c r="A7" s="38" t="s">
        <v>542</v>
      </c>
      <c r="B7" s="49">
        <v>172</v>
      </c>
      <c r="C7" s="49">
        <v>181</v>
      </c>
      <c r="D7" s="49">
        <v>200</v>
      </c>
      <c r="E7" s="49">
        <v>208</v>
      </c>
      <c r="F7" s="49">
        <v>207</v>
      </c>
      <c r="G7" s="49">
        <v>213.755999753</v>
      </c>
      <c r="H7" s="49">
        <v>207.63196186499999</v>
      </c>
      <c r="I7" s="49">
        <v>213.03576448348201</v>
      </c>
      <c r="J7" s="49">
        <v>173.11199999999999</v>
      </c>
    </row>
    <row r="8" spans="1:10" ht="16">
      <c r="A8" s="38" t="s">
        <v>543</v>
      </c>
      <c r="B8" s="49">
        <v>19</v>
      </c>
      <c r="C8" s="49">
        <v>22</v>
      </c>
      <c r="D8" s="49">
        <v>14</v>
      </c>
      <c r="E8" s="49">
        <v>14</v>
      </c>
      <c r="F8" s="49">
        <v>14</v>
      </c>
      <c r="G8" s="49">
        <v>6.1749999999999998</v>
      </c>
      <c r="H8" s="49">
        <v>6.3974316343303697</v>
      </c>
      <c r="I8" s="49">
        <v>7.6681843932172704</v>
      </c>
      <c r="J8" s="49">
        <v>6.72</v>
      </c>
    </row>
    <row r="9" spans="1:10" ht="16">
      <c r="A9" s="38" t="s">
        <v>546</v>
      </c>
      <c r="B9" s="49">
        <v>17</v>
      </c>
      <c r="C9" s="49">
        <v>17</v>
      </c>
      <c r="D9" s="49">
        <v>8</v>
      </c>
      <c r="E9" s="49">
        <v>7.5979999999999999</v>
      </c>
      <c r="F9" s="49">
        <v>7.5979999999999999</v>
      </c>
      <c r="G9" s="49">
        <v>0.81</v>
      </c>
      <c r="H9" s="49">
        <v>0.63400000000000001</v>
      </c>
      <c r="I9" s="49">
        <v>0.64500000000000002</v>
      </c>
      <c r="J9" s="49">
        <v>0.64500000000000002</v>
      </c>
    </row>
    <row r="10" spans="1:10" ht="49" customHeight="1">
      <c r="A10" s="345" t="s">
        <v>666</v>
      </c>
      <c r="B10" s="345"/>
      <c r="C10" s="345"/>
      <c r="D10" s="345"/>
      <c r="E10" s="345"/>
      <c r="F10" s="345"/>
      <c r="G10" s="345"/>
      <c r="H10" s="345"/>
      <c r="I10" s="345"/>
      <c r="J10" s="345"/>
    </row>
    <row r="11" spans="1:10">
      <c r="A11" s="117"/>
      <c r="B11" s="117"/>
      <c r="C11" s="117"/>
      <c r="D11" s="117"/>
      <c r="E11" s="117"/>
      <c r="F11" s="117"/>
      <c r="G11" s="117"/>
      <c r="H11" s="117"/>
      <c r="I11" s="117"/>
      <c r="J11" s="117"/>
    </row>
    <row r="12" spans="1:10" ht="16">
      <c r="H12" s="182"/>
      <c r="I12" s="182"/>
      <c r="J12" s="158" t="s">
        <v>289</v>
      </c>
    </row>
  </sheetData>
  <mergeCells count="1">
    <mergeCell ref="A10:J10"/>
  </mergeCells>
  <phoneticPr fontId="2"/>
  <hyperlinks>
    <hyperlink ref="J12" location="説明・目次!A1" display="目次に戻る" xr:uid="{53AE720C-7CB6-4E9F-A617-CFB613011748}"/>
  </hyperlinks>
  <pageMargins left="0.70866141732283472" right="0.70866141732283472" top="0.74803149606299213" bottom="0.74803149606299213" header="0.31496062992125984" footer="0.31496062992125984"/>
  <pageSetup paperSize="9" scale="66"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69</vt:i4>
      </vt:variant>
      <vt:variant>
        <vt:lpstr>名前付き一覧</vt:lpstr>
      </vt:variant>
      <vt:variant>
        <vt:i4>64</vt:i4>
      </vt:variant>
    </vt:vector>
  </HeadingPairs>
  <TitlesOfParts>
    <vt:vector size="133" baseType="lpstr">
      <vt:lpstr>説明・目次</vt:lpstr>
      <vt:lpstr>E-01</vt:lpstr>
      <vt:lpstr>E-02</vt:lpstr>
      <vt:lpstr>E-03</vt:lpstr>
      <vt:lpstr>E-04</vt:lpstr>
      <vt:lpstr>E-05</vt:lpstr>
      <vt:lpstr>E-06</vt:lpstr>
      <vt:lpstr>E-07</vt:lpstr>
      <vt:lpstr>E-08</vt:lpstr>
      <vt:lpstr>E-09</vt:lpstr>
      <vt:lpstr>E-10</vt:lpstr>
      <vt:lpstr>E-11</vt:lpstr>
      <vt:lpstr>E-12</vt:lpstr>
      <vt:lpstr>E-13</vt:lpstr>
      <vt:lpstr>E-14</vt:lpstr>
      <vt:lpstr>E-15</vt:lpstr>
      <vt:lpstr>E-16</vt:lpstr>
      <vt:lpstr>E-17</vt:lpstr>
      <vt:lpstr>E-18</vt:lpstr>
      <vt:lpstr>E-19</vt:lpstr>
      <vt:lpstr>E-20</vt:lpstr>
      <vt:lpstr>E-21</vt:lpstr>
      <vt:lpstr>E-22</vt:lpstr>
      <vt:lpstr>E-23</vt:lpstr>
      <vt:lpstr>E-24</vt:lpstr>
      <vt:lpstr>E-25</vt:lpstr>
      <vt:lpstr>E-26</vt:lpstr>
      <vt:lpstr>E-27</vt:lpstr>
      <vt:lpstr>E-28</vt:lpstr>
      <vt:lpstr>E-29</vt:lpstr>
      <vt:lpstr>S-01</vt:lpstr>
      <vt:lpstr>S-02</vt:lpstr>
      <vt:lpstr>S-03</vt:lpstr>
      <vt:lpstr>S-04</vt:lpstr>
      <vt:lpstr>S-05</vt:lpstr>
      <vt:lpstr>S-06</vt:lpstr>
      <vt:lpstr>S-07</vt:lpstr>
      <vt:lpstr>S-08</vt:lpstr>
      <vt:lpstr>S-09</vt:lpstr>
      <vt:lpstr>S-10</vt:lpstr>
      <vt:lpstr>S-11</vt:lpstr>
      <vt:lpstr>S-12</vt:lpstr>
      <vt:lpstr>S-13</vt:lpstr>
      <vt:lpstr>S-14</vt:lpstr>
      <vt:lpstr>S-15</vt:lpstr>
      <vt:lpstr>S-16</vt:lpstr>
      <vt:lpstr>S-17</vt:lpstr>
      <vt:lpstr>S-18</vt:lpstr>
      <vt:lpstr>S-19</vt:lpstr>
      <vt:lpstr>S-20</vt:lpstr>
      <vt:lpstr>S-21</vt:lpstr>
      <vt:lpstr>S-22</vt:lpstr>
      <vt:lpstr>S-23</vt:lpstr>
      <vt:lpstr>S-24</vt:lpstr>
      <vt:lpstr>S-25</vt:lpstr>
      <vt:lpstr>S-26</vt:lpstr>
      <vt:lpstr>S-27</vt:lpstr>
      <vt:lpstr>S-28</vt:lpstr>
      <vt:lpstr>S-29</vt:lpstr>
      <vt:lpstr>S-30</vt:lpstr>
      <vt:lpstr>S-31</vt:lpstr>
      <vt:lpstr>S-32</vt:lpstr>
      <vt:lpstr>G-01</vt:lpstr>
      <vt:lpstr>G-02</vt:lpstr>
      <vt:lpstr>G-03</vt:lpstr>
      <vt:lpstr>G-04</vt:lpstr>
      <vt:lpstr>G-05</vt:lpstr>
      <vt:lpstr>G-06</vt:lpstr>
      <vt:lpstr>G-07</vt:lpstr>
      <vt:lpstr>'E-01'!Print_Area</vt:lpstr>
      <vt:lpstr>'E-02'!Print_Area</vt:lpstr>
      <vt:lpstr>'E-03'!Print_Area</vt:lpstr>
      <vt:lpstr>'E-04'!Print_Area</vt:lpstr>
      <vt:lpstr>'E-05'!Print_Area</vt:lpstr>
      <vt:lpstr>'E-06'!Print_Area</vt:lpstr>
      <vt:lpstr>'E-07'!Print_Area</vt:lpstr>
      <vt:lpstr>'E-08'!Print_Area</vt:lpstr>
      <vt:lpstr>'E-09'!Print_Area</vt:lpstr>
      <vt:lpstr>'E-10'!Print_Area</vt:lpstr>
      <vt:lpstr>'E-11'!Print_Area</vt:lpstr>
      <vt:lpstr>'E-12'!Print_Area</vt:lpstr>
      <vt:lpstr>'E-13'!Print_Area</vt:lpstr>
      <vt:lpstr>'E-14'!Print_Area</vt:lpstr>
      <vt:lpstr>'E-15'!Print_Area</vt:lpstr>
      <vt:lpstr>'E-16'!Print_Area</vt:lpstr>
      <vt:lpstr>'E-17'!Print_Area</vt:lpstr>
      <vt:lpstr>'E-18'!Print_Area</vt:lpstr>
      <vt:lpstr>'E-19'!Print_Area</vt:lpstr>
      <vt:lpstr>'E-20'!Print_Area</vt:lpstr>
      <vt:lpstr>'E-21'!Print_Area</vt:lpstr>
      <vt:lpstr>'E-22'!Print_Area</vt:lpstr>
      <vt:lpstr>'E-23'!Print_Area</vt:lpstr>
      <vt:lpstr>'E-24'!Print_Area</vt:lpstr>
      <vt:lpstr>'E-25'!Print_Area</vt:lpstr>
      <vt:lpstr>'E-26'!Print_Area</vt:lpstr>
      <vt:lpstr>'E-27'!Print_Area</vt:lpstr>
      <vt:lpstr>'E-28'!Print_Area</vt:lpstr>
      <vt:lpstr>'E-29'!Print_Area</vt:lpstr>
      <vt:lpstr>'G-05'!Print_Area</vt:lpstr>
      <vt:lpstr>'G-06'!Print_Area</vt:lpstr>
      <vt:lpstr>'G-07'!Print_Area</vt:lpstr>
      <vt:lpstr>'S-01'!Print_Area</vt:lpstr>
      <vt:lpstr>'S-02'!Print_Area</vt:lpstr>
      <vt:lpstr>'S-03'!Print_Area</vt:lpstr>
      <vt:lpstr>'S-04'!Print_Area</vt:lpstr>
      <vt:lpstr>'S-05'!Print_Area</vt:lpstr>
      <vt:lpstr>'S-06'!Print_Area</vt:lpstr>
      <vt:lpstr>'S-07'!Print_Area</vt:lpstr>
      <vt:lpstr>'S-08'!Print_Area</vt:lpstr>
      <vt:lpstr>'S-09'!Print_Area</vt:lpstr>
      <vt:lpstr>'S-10'!Print_Area</vt:lpstr>
      <vt:lpstr>'S-11'!Print_Area</vt:lpstr>
      <vt:lpstr>'S-12'!Print_Area</vt:lpstr>
      <vt:lpstr>'S-13'!Print_Area</vt:lpstr>
      <vt:lpstr>'S-14'!Print_Area</vt:lpstr>
      <vt:lpstr>'S-15'!Print_Area</vt:lpstr>
      <vt:lpstr>'S-16'!Print_Area</vt:lpstr>
      <vt:lpstr>'S-17'!Print_Area</vt:lpstr>
      <vt:lpstr>'S-18'!Print_Area</vt:lpstr>
      <vt:lpstr>'S-19'!Print_Area</vt:lpstr>
      <vt:lpstr>'S-20'!Print_Area</vt:lpstr>
      <vt:lpstr>'S-21'!Print_Area</vt:lpstr>
      <vt:lpstr>'S-22'!Print_Area</vt:lpstr>
      <vt:lpstr>'S-23'!Print_Area</vt:lpstr>
      <vt:lpstr>'S-24'!Print_Area</vt:lpstr>
      <vt:lpstr>'S-25'!Print_Area</vt:lpstr>
      <vt:lpstr>'S-26'!Print_Area</vt:lpstr>
      <vt:lpstr>'S-27'!Print_Area</vt:lpstr>
      <vt:lpstr>'S-28'!Print_Area</vt:lpstr>
      <vt:lpstr>'S-30'!Print_Area</vt:lpstr>
      <vt:lpstr>'S-31'!Print_Area</vt:lpstr>
      <vt:lpstr>'S-32'!Print_Area</vt:lpstr>
      <vt:lpstr>説明・目次!Print_Area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2020-04-15T04:51:54Z</dcterms:created>
  <dcterms:modified xsi:type="dcterms:W3CDTF">2023-07-26T10:38:04Z</dcterms:modified>
</cp:coreProperties>
</file>